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政府性基金支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<sst xmlns="http://schemas.openxmlformats.org/spreadsheetml/2006/main" count="62" uniqueCount="61">
  <si>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2024年兰州新区政府性基金支出决算表</t>
  </si>
  <si>
    <t>单位：万元</t>
  </si>
  <si>
    <t>项    目</t>
  </si>
  <si>
    <t>调整预算数</t>
  </si>
  <si>
    <t>决算数</t>
  </si>
  <si>
    <t>上年决算数</t>
  </si>
  <si>
    <t>决算数为调整预算数的%</t>
  </si>
  <si>
    <t>决算数为上年决算数的%</t>
  </si>
  <si>
    <t>节能环保支出</t>
  </si>
  <si>
    <t xml:space="preserve">    其他节能环保支出</t>
  </si>
  <si>
    <t>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</si>
  <si>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</si>
  <si>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</si>
  <si>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</si>
  <si>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农村基础设施建设支出</t>
  </si>
  <si>
    <t xml:space="preserve">    补助被征地农民支出</t>
  </si>
  <si>
    <t xml:space="preserve">    棚户区改造支出</t>
  </si>
  <si>
    <t xml:space="preserve">    公共租赁住房支出</t>
  </si>
  <si>
    <t xml:space="preserve">    农业生产发展支出</t>
  </si>
  <si>
    <t xml:space="preserve">    农业农村生态环境支出</t>
  </si>
  <si>
    <t xml:space="preserve">    其他国有土地使用权出让收入安排的支出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</si>
  <si>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</si>
  <si>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</si>
  <si>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</si>
  <si>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</si>
  <si>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</si>
  <si>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</si>
  <si>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</si>
  <si>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代征手续费</t>
  </si>
  <si>
    <t xml:space="preserve">    其他污水处理费安排的支出</t>
  </si>
  <si>
    <t>资源勘探工业信息等支出</t>
  </si>
  <si>
    <t xml:space="preserve">  超长期特别国债安排的支出</t>
  </si>
  <si>
    <t xml:space="preserve">    制造业</t>
  </si>
  <si>
    <t>其他支出</t>
  </si>
  <si>
    <t xml:space="preserve">  其他政府性基金及对应专项债务收入安排的支出</t>
  </si>
  <si>
    <t xml:space="preserve">    其他地方自行试点项目收益专项债券收入安排的支出  </t>
  </si>
  <si>
    <t xml:space="preserve">    其他政府性基金债务收入安排的支出  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</si>
  <si>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</si>
  <si>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</si>
  <si>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</si>
  <si>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</si>
  <si>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</si>
  <si>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超长期特别国债安排的其他支出</t>
  </si>
  <si>
    <t xml:space="preserve">    其他支出</t>
  </si>
  <si>
    <t>债务付息支出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</si>
  <si>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</si>
  <si>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</si>
  <si>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</si>
  <si>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棚户区改造专项债券付息支出</t>
  </si>
  <si>
    <t xml:space="preserve">    其他地方自行试点项目收益专项债券付息支出</t>
  </si>
  <si>
    <t>债务发行费用支出</t>
  </si>
  <si>
    <t xml:space="preserve">  地方政府专项债务发行费用支出</t>
  </si>
  <si>
    <t xml:space="preserve">    国有土地使用权出让金债务发行费用支出</t>
  </si>
  <si>
    <t xml:space="preserve">    其他地方自行试点项目收益专项债券发行费用支出</t>
  </si>
  <si>
    <t>本年支出合计</t>
  </si>
  <si>
    <t>地方政府专项债务还本支出</t>
  </si>
  <si>
    <t>补助下级支出</t>
  </si>
  <si>
    <t>上解上级支出</t>
  </si>
  <si>
    <t>调出资金</t>
  </si>
  <si>
    <t>年终结余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</si>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</sst>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  <numFmt numFmtId="179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vertical="center"/>
    </xf>
    <xf numFmtId="178" fontId="5" fillId="0" borderId="16" xfId="0" applyNumberFormat="1" applyFont="1" applyFill="1" applyBorder="1" applyAlignment="1">
      <alignment vertical="center"/>
    </xf>
    <xf numFmtId="179" fontId="1" fillId="0" borderId="8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79" fontId="1" fillId="0" borderId="12" xfId="0" applyNumberFormat="1" applyFont="1" applyFill="1" applyBorder="1" applyAlignment="1">
      <alignment vertical="center"/>
    </xf>
    <xf numFmtId="179" fontId="5" fillId="0" borderId="17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61"/>
  <sheetViews>
    <sheetView tabSelected="1" workbookViewId="0">
      <selection activeCell="A2" sqref="A2:F2"/>
    </sheetView>
  </sheetViews>
  <sheetFormatPr defaultColWidth="9" defaultRowHeight="13.5" outlineLevelCol="5"/>
  <cols>
    <col min="1" max="1" width="51" style="1" customWidth="1"/>
    <col min="2" max="6" width="14.625" style="1" customWidth="1"/>
    <col min="7" max="16384" width="9" style="1"/>
  </cols>
  <sheetData>
    <row r="2" ht="29" customHeight="1" spans="1:6">
      <c r="A2" s="2" t="s">
        <v>0</v>
      </c>
      <c r="B2" s="2"/>
      <c r="C2" s="2"/>
      <c r="D2" s="2"/>
      <c r="E2" s="2"/>
      <c r="F2" s="2"/>
    </row>
    <row r="3" ht="21" customHeight="1" spans="1:6">
      <c r="A3" s="3"/>
      <c r="B3" s="3"/>
      <c r="C3" s="3"/>
      <c r="D3" s="3"/>
      <c r="E3" s="3"/>
      <c r="F3" s="21" t="s">
        <v>1</v>
      </c>
    </row>
    <row r="4" ht="33.9" customHeight="1" spans="1:6">
      <c r="A4" s="4" t="s">
        <v>2</v>
      </c>
      <c r="B4" s="4" t="s">
        <v>3</v>
      </c>
      <c r="C4" s="4" t="s">
        <v>4</v>
      </c>
      <c r="D4" s="5" t="s">
        <v>5</v>
      </c>
      <c r="E4" s="22" t="s">
        <v>6</v>
      </c>
      <c r="F4" s="23" t="s">
        <v>7</v>
      </c>
    </row>
    <row r="5" ht="20" customHeight="1" spans="1:6">
      <c r="A5" s="6" t="s">
        <v>8</v>
      </c>
      <c r="B5" s="7">
        <f>SUM(B6)</f>
        <v>3640</v>
      </c>
      <c r="C5" s="8">
        <f>SUM(C6)</f>
        <v>1450</v>
      </c>
      <c r="D5" s="8"/>
      <c r="E5" s="24">
        <f>(C5/B5)*100</f>
        <v>39.8351648351648</v>
      </c>
      <c r="F5" s="25"/>
    </row>
    <row r="6" ht="20" customHeight="1" spans="1:6">
      <c r="A6" s="9" t="s">
        <v>9</v>
      </c>
      <c r="B6" s="8">
        <v>3640</v>
      </c>
      <c r="C6" s="8">
        <v>1450</v>
      </c>
      <c r="D6" s="8"/>
      <c r="E6" s="24">
        <f>(C6/B6)*100</f>
        <v>39.8351648351648</v>
      </c>
      <c r="F6" s="25"/>
    </row>
    <row r="7" ht="20" customHeight="1" spans="1:6">
      <c r="A7" s="6" t="s">
        <v>10</v>
      </c>
      <c r="B7" s="7">
        <f>B8+B20+B21+B25</f>
        <v>269105</v>
      </c>
      <c r="C7" s="8">
        <f>C8+C20+C21+C25</f>
        <v>132070</v>
      </c>
      <c r="D7" s="8">
        <f>D8+D20+D21+D25+D18</f>
        <v>131207</v>
      </c>
      <c r="E7" s="24">
        <f>(C7/B7)*100</f>
        <v>49.0774976310362</v>
      </c>
      <c r="F7" s="25">
        <f>(C7/D7)*100</f>
        <v>100.657739297446</v>
      </c>
    </row>
    <row r="8" ht="20" customHeight="1" spans="1:6">
      <c r="A8" s="6" t="s">
        <v>11</v>
      </c>
      <c r="B8" s="8">
        <v>224873</v>
      </c>
      <c r="C8" s="8">
        <f>SUM(C9:C17)</f>
        <v>100728</v>
      </c>
      <c r="D8" s="8">
        <f>SUM(D9:D17)</f>
        <v>53155</v>
      </c>
      <c r="E8" s="24">
        <f>(C8/B8)*100</f>
        <v>44.7932833199184</v>
      </c>
      <c r="F8" s="25">
        <f>(C8/D8)*100</f>
        <v>189.49863606434</v>
      </c>
    </row>
    <row r="9" ht="20" customHeight="1" spans="1:6">
      <c r="A9" s="9" t="s">
        <v>12</v>
      </c>
      <c r="B9" s="8"/>
      <c r="C9" s="8">
        <v>56530</v>
      </c>
      <c r="D9" s="8">
        <v>3688</v>
      </c>
      <c r="E9" s="24"/>
      <c r="F9" s="25">
        <f>(C9/D9)*100</f>
        <v>1532.80911062907</v>
      </c>
    </row>
    <row r="10" ht="20" customHeight="1" spans="1:6">
      <c r="A10" s="9" t="s">
        <v>13</v>
      </c>
      <c r="B10" s="8"/>
      <c r="C10" s="8">
        <v>8840</v>
      </c>
      <c r="D10" s="8">
        <v>45744</v>
      </c>
      <c r="E10" s="24"/>
      <c r="F10" s="25">
        <f>(C10/D10)*100</f>
        <v>19.3249387897866</v>
      </c>
    </row>
    <row r="11" ht="20" customHeight="1" spans="1:6">
      <c r="A11" s="9" t="s">
        <v>14</v>
      </c>
      <c r="B11" s="8"/>
      <c r="C11" s="8">
        <v>449</v>
      </c>
      <c r="D11" s="8"/>
      <c r="E11" s="24"/>
      <c r="F11" s="25"/>
    </row>
    <row r="12" ht="20" customHeight="1" spans="1:6">
      <c r="A12" s="9" t="s">
        <v>15</v>
      </c>
      <c r="B12" s="8"/>
      <c r="C12" s="8">
        <v>6373</v>
      </c>
      <c r="D12" s="8">
        <v>2581</v>
      </c>
      <c r="E12" s="24"/>
      <c r="F12" s="25">
        <f>(C12/D12)*100</f>
        <v>246.919798527702</v>
      </c>
    </row>
    <row r="13" ht="20" customHeight="1" spans="1:6">
      <c r="A13" s="9" t="s">
        <v>16</v>
      </c>
      <c r="B13" s="8"/>
      <c r="C13" s="8"/>
      <c r="D13" s="8">
        <v>1142</v>
      </c>
      <c r="E13" s="24"/>
      <c r="F13" s="25"/>
    </row>
    <row r="14" ht="20" customHeight="1" spans="1:6">
      <c r="A14" s="9" t="s">
        <v>17</v>
      </c>
      <c r="B14" s="8"/>
      <c r="C14" s="8">
        <v>1612</v>
      </c>
      <c r="D14" s="8"/>
      <c r="E14" s="24"/>
      <c r="F14" s="25"/>
    </row>
    <row r="15" ht="20" customHeight="1" spans="1:6">
      <c r="A15" s="9" t="s">
        <v>18</v>
      </c>
      <c r="B15" s="8"/>
      <c r="C15" s="8">
        <v>400</v>
      </c>
      <c r="D15" s="8"/>
      <c r="E15" s="24"/>
      <c r="F15" s="25"/>
    </row>
    <row r="16" ht="20" customHeight="1" spans="1:6">
      <c r="A16" s="9" t="s">
        <v>19</v>
      </c>
      <c r="B16" s="8"/>
      <c r="C16" s="8">
        <v>63</v>
      </c>
      <c r="D16" s="8"/>
      <c r="E16" s="24"/>
      <c r="F16" s="25"/>
    </row>
    <row r="17" ht="20" customHeight="1" spans="1:6">
      <c r="A17" s="9" t="s">
        <v>20</v>
      </c>
      <c r="B17" s="8"/>
      <c r="C17" s="8">
        <v>26461</v>
      </c>
      <c r="D17" s="8"/>
      <c r="E17" s="24"/>
      <c r="F17" s="25"/>
    </row>
    <row r="18" ht="20" customHeight="1" spans="1:6">
      <c r="A18" s="6" t="s">
        <v>21</v>
      </c>
      <c r="B18" s="8"/>
      <c r="C18" s="8"/>
      <c r="D18" s="8">
        <f>SUM(D19)</f>
        <v>3080</v>
      </c>
      <c r="E18" s="24"/>
      <c r="F18" s="25"/>
    </row>
    <row r="19" ht="20" customHeight="1" spans="1:6">
      <c r="A19" s="9" t="s">
        <v>13</v>
      </c>
      <c r="B19" s="8"/>
      <c r="C19" s="8"/>
      <c r="D19" s="8">
        <v>3080</v>
      </c>
      <c r="E19" s="24"/>
      <c r="F19" s="25"/>
    </row>
    <row r="20" ht="20" customHeight="1" spans="1:6">
      <c r="A20" s="6" t="s">
        <v>22</v>
      </c>
      <c r="B20" s="8">
        <v>1316</v>
      </c>
      <c r="C20" s="8">
        <v>1290</v>
      </c>
      <c r="D20" s="8">
        <v>1590</v>
      </c>
      <c r="E20" s="24">
        <f>(C20/B20)*100</f>
        <v>98.0243161094225</v>
      </c>
      <c r="F20" s="25">
        <f>(C20/D20)*100</f>
        <v>81.1320754716981</v>
      </c>
    </row>
    <row r="21" ht="20" customHeight="1" spans="1:6">
      <c r="A21" s="6" t="s">
        <v>23</v>
      </c>
      <c r="B21" s="8">
        <v>39925</v>
      </c>
      <c r="C21" s="8">
        <f>SUM(C22:C24)</f>
        <v>27082</v>
      </c>
      <c r="D21" s="8">
        <f>SUM(D22:D24)</f>
        <v>70860</v>
      </c>
      <c r="E21" s="24">
        <f>(C21/B21)*100</f>
        <v>67.8321853475266</v>
      </c>
      <c r="F21" s="25">
        <f>(C21/D21)*100</f>
        <v>38.2190234264747</v>
      </c>
    </row>
    <row r="22" ht="20" customHeight="1" spans="1:6">
      <c r="A22" s="9" t="s">
        <v>24</v>
      </c>
      <c r="B22" s="8"/>
      <c r="C22" s="8">
        <v>20520</v>
      </c>
      <c r="D22" s="8">
        <v>65510</v>
      </c>
      <c r="E22" s="24"/>
      <c r="F22" s="25">
        <f>(C22/D22)*100</f>
        <v>31.32346206686</v>
      </c>
    </row>
    <row r="23" ht="20" customHeight="1" spans="1:6">
      <c r="A23" s="9" t="s">
        <v>25</v>
      </c>
      <c r="B23" s="7"/>
      <c r="C23" s="8">
        <v>5703</v>
      </c>
      <c r="D23" s="8">
        <v>5350</v>
      </c>
      <c r="E23" s="24"/>
      <c r="F23" s="25">
        <f>(C23/D23)*100</f>
        <v>106.598130841121</v>
      </c>
    </row>
    <row r="24" ht="20" customHeight="1" spans="1:6">
      <c r="A24" s="9" t="s">
        <v>26</v>
      </c>
      <c r="B24" s="8"/>
      <c r="C24" s="8">
        <v>859</v>
      </c>
      <c r="D24" s="8"/>
      <c r="E24" s="24"/>
      <c r="F24" s="25"/>
    </row>
    <row r="25" ht="20" customHeight="1" spans="1:6">
      <c r="A25" s="6" t="s">
        <v>27</v>
      </c>
      <c r="B25" s="8">
        <v>2991</v>
      </c>
      <c r="C25" s="8">
        <f>SUM(C26:C27)</f>
        <v>2970</v>
      </c>
      <c r="D25" s="8">
        <f>SUM(D26:D27)</f>
        <v>2522</v>
      </c>
      <c r="E25" s="24">
        <f>(C25/B25)*100</f>
        <v>99.2978936810431</v>
      </c>
      <c r="F25" s="25">
        <f>(C25/D25)*100</f>
        <v>117.76367961935</v>
      </c>
    </row>
    <row r="26" ht="20" customHeight="1" spans="1:6">
      <c r="A26" s="9" t="s">
        <v>28</v>
      </c>
      <c r="B26" s="8"/>
      <c r="C26" s="8">
        <v>4</v>
      </c>
      <c r="D26" s="8">
        <v>100</v>
      </c>
      <c r="E26" s="24"/>
      <c r="F26" s="25">
        <f>(C26/D26)*100</f>
        <v>4</v>
      </c>
    </row>
    <row r="27" ht="20" customHeight="1" spans="1:6">
      <c r="A27" s="9" t="s">
        <v>29</v>
      </c>
      <c r="B27" s="8"/>
      <c r="C27" s="8">
        <v>2966</v>
      </c>
      <c r="D27" s="8">
        <v>2422</v>
      </c>
      <c r="E27" s="24"/>
      <c r="F27" s="25">
        <f>(C27/D27)*100</f>
        <v>122.460776218002</v>
      </c>
    </row>
    <row r="28" ht="20" customHeight="1" spans="1:6">
      <c r="A28" s="6" t="s">
        <v>30</v>
      </c>
      <c r="B28" s="8">
        <f>SUM(B29)</f>
        <v>11105</v>
      </c>
      <c r="C28" s="8">
        <f>SUM(C29)</f>
        <v>11080</v>
      </c>
      <c r="D28" s="8"/>
      <c r="E28" s="24">
        <f>(C28/B28)*100</f>
        <v>99.7748761819</v>
      </c>
      <c r="F28" s="25"/>
    </row>
    <row r="29" ht="20" customHeight="1" spans="1:6">
      <c r="A29" s="6" t="s">
        <v>31</v>
      </c>
      <c r="B29" s="8">
        <v>11105</v>
      </c>
      <c r="C29" s="7">
        <f>SUM(C30)</f>
        <v>11080</v>
      </c>
      <c r="D29" s="8"/>
      <c r="E29" s="24">
        <f>(C29/B29)*100</f>
        <v>99.7748761819</v>
      </c>
      <c r="F29" s="25"/>
    </row>
    <row r="30" ht="20" customHeight="1" spans="1:6">
      <c r="A30" s="9" t="s">
        <v>32</v>
      </c>
      <c r="B30" s="8"/>
      <c r="C30" s="7">
        <v>11080</v>
      </c>
      <c r="D30" s="8"/>
      <c r="E30" s="24"/>
      <c r="F30" s="25"/>
    </row>
    <row r="31" ht="20" customHeight="1" spans="1:6">
      <c r="A31" s="6" t="s">
        <v>33</v>
      </c>
      <c r="B31" s="7">
        <f>B32+B35+B40</f>
        <v>422169</v>
      </c>
      <c r="C31" s="7">
        <f>C32+C35+C40</f>
        <v>426167</v>
      </c>
      <c r="D31" s="8">
        <f>D32+D35+D40</f>
        <v>200787</v>
      </c>
      <c r="E31" s="24">
        <f>(C31/B31)*100</f>
        <v>100.947014110463</v>
      </c>
      <c r="F31" s="25">
        <f t="shared" ref="F31:F38" si="0">(C31/D31)*100</f>
        <v>212.248302927978</v>
      </c>
    </row>
    <row r="32" ht="20" customHeight="1" spans="1:6">
      <c r="A32" s="6" t="s">
        <v>34</v>
      </c>
      <c r="B32" s="8">
        <v>415590</v>
      </c>
      <c r="C32" s="7">
        <f>SUM(C33:C34)</f>
        <v>421299</v>
      </c>
      <c r="D32" s="8">
        <f>SUM(D33:D34)</f>
        <v>200000</v>
      </c>
      <c r="E32" s="24">
        <f>(C32/B32)*100</f>
        <v>101.373709665776</v>
      </c>
      <c r="F32" s="25">
        <f t="shared" si="0"/>
        <v>210.6495</v>
      </c>
    </row>
    <row r="33" ht="20" customHeight="1" spans="1:6">
      <c r="A33" s="9" t="s">
        <v>35</v>
      </c>
      <c r="B33" s="8"/>
      <c r="C33" s="8">
        <v>172000</v>
      </c>
      <c r="D33" s="8">
        <v>195500</v>
      </c>
      <c r="E33" s="24"/>
      <c r="F33" s="25">
        <f t="shared" si="0"/>
        <v>87.9795396419437</v>
      </c>
    </row>
    <row r="34" ht="20" customHeight="1" spans="1:6">
      <c r="A34" s="9" t="s">
        <v>36</v>
      </c>
      <c r="B34" s="8"/>
      <c r="C34" s="8">
        <v>249299</v>
      </c>
      <c r="D34" s="8">
        <v>4500</v>
      </c>
      <c r="E34" s="24"/>
      <c r="F34" s="25">
        <f t="shared" si="0"/>
        <v>5539.97777777778</v>
      </c>
    </row>
    <row r="35" ht="20" customHeight="1" spans="1:6">
      <c r="A35" s="6" t="s">
        <v>37</v>
      </c>
      <c r="B35" s="8">
        <v>1219</v>
      </c>
      <c r="C35" s="8">
        <f>SUM(C36:C39)</f>
        <v>508</v>
      </c>
      <c r="D35" s="8">
        <f>SUM(D36:D39)</f>
        <v>787</v>
      </c>
      <c r="E35" s="24">
        <f>(C35/B35)*100</f>
        <v>41.6735028712059</v>
      </c>
      <c r="F35" s="25">
        <f t="shared" si="0"/>
        <v>64.5489199491741</v>
      </c>
    </row>
    <row r="36" ht="20" customHeight="1" spans="1:6">
      <c r="A36" s="9" t="s">
        <v>38</v>
      </c>
      <c r="B36" s="8"/>
      <c r="C36" s="8">
        <v>237</v>
      </c>
      <c r="D36" s="8">
        <v>545</v>
      </c>
      <c r="E36" s="24"/>
      <c r="F36" s="25">
        <f t="shared" si="0"/>
        <v>43.4862385321101</v>
      </c>
    </row>
    <row r="37" ht="20" customHeight="1" spans="1:6">
      <c r="A37" s="9" t="s">
        <v>39</v>
      </c>
      <c r="B37" s="8"/>
      <c r="C37" s="8">
        <v>155</v>
      </c>
      <c r="D37" s="8">
        <v>203</v>
      </c>
      <c r="E37" s="24"/>
      <c r="F37" s="25">
        <f t="shared" si="0"/>
        <v>76.3546798029557</v>
      </c>
    </row>
    <row r="38" ht="20" customHeight="1" spans="1:6">
      <c r="A38" s="9" t="s">
        <v>40</v>
      </c>
      <c r="B38" s="8"/>
      <c r="C38" s="8">
        <v>7</v>
      </c>
      <c r="D38" s="8">
        <v>7</v>
      </c>
      <c r="E38" s="24"/>
      <c r="F38" s="25">
        <f t="shared" si="0"/>
        <v>100</v>
      </c>
    </row>
    <row r="39" ht="20" customHeight="1" spans="1:6">
      <c r="A39" s="9" t="s">
        <v>41</v>
      </c>
      <c r="B39" s="8"/>
      <c r="C39" s="8">
        <v>109</v>
      </c>
      <c r="D39" s="8">
        <v>32</v>
      </c>
      <c r="E39" s="24"/>
      <c r="F39" s="25">
        <f t="shared" ref="F39:F52" si="1">(C39/D39)*100</f>
        <v>340.625</v>
      </c>
    </row>
    <row r="40" ht="20" customHeight="1" spans="1:6">
      <c r="A40" s="6" t="s">
        <v>42</v>
      </c>
      <c r="B40" s="8">
        <v>5360</v>
      </c>
      <c r="C40" s="8">
        <f>SUM(C41)</f>
        <v>4360</v>
      </c>
      <c r="D40" s="8"/>
      <c r="E40" s="24">
        <f>(C40/B40)*100</f>
        <v>81.3432835820896</v>
      </c>
      <c r="F40" s="25"/>
    </row>
    <row r="41" ht="20" customHeight="1" spans="1:6">
      <c r="A41" s="9" t="s">
        <v>43</v>
      </c>
      <c r="B41" s="8"/>
      <c r="C41" s="8">
        <v>4360</v>
      </c>
      <c r="D41" s="8"/>
      <c r="E41" s="24"/>
      <c r="F41" s="25"/>
    </row>
    <row r="42" ht="20" customHeight="1" spans="1:6">
      <c r="A42" s="6" t="s">
        <v>44</v>
      </c>
      <c r="B42" s="8">
        <f>B43</f>
        <v>92726</v>
      </c>
      <c r="C42" s="8">
        <f>C43</f>
        <v>92726</v>
      </c>
      <c r="D42" s="8">
        <f>D43</f>
        <v>92389</v>
      </c>
      <c r="E42" s="24">
        <f>(C42/B42)*100</f>
        <v>100</v>
      </c>
      <c r="F42" s="25">
        <f t="shared" si="1"/>
        <v>100.364762038771</v>
      </c>
    </row>
    <row r="43" ht="20" customHeight="1" spans="1:6">
      <c r="A43" s="6" t="s">
        <v>45</v>
      </c>
      <c r="B43" s="8">
        <v>92726</v>
      </c>
      <c r="C43" s="8">
        <f>SUM(C44:C47)</f>
        <v>92726</v>
      </c>
      <c r="D43" s="8">
        <f>SUM(D44:D47)</f>
        <v>92389</v>
      </c>
      <c r="E43" s="24">
        <f>(C43/B43)*100</f>
        <v>100</v>
      </c>
      <c r="F43" s="25">
        <f t="shared" si="1"/>
        <v>100.364762038771</v>
      </c>
    </row>
    <row r="44" ht="20" customHeight="1" spans="1:6">
      <c r="A44" s="9" t="s">
        <v>46</v>
      </c>
      <c r="B44" s="8"/>
      <c r="C44" s="8">
        <v>17484</v>
      </c>
      <c r="D44" s="8">
        <v>34477</v>
      </c>
      <c r="E44" s="24"/>
      <c r="F44" s="25">
        <f t="shared" si="1"/>
        <v>50.7120689155089</v>
      </c>
    </row>
    <row r="45" ht="20" customHeight="1" spans="1:6">
      <c r="A45" s="9" t="s">
        <v>47</v>
      </c>
      <c r="B45" s="8"/>
      <c r="C45" s="8"/>
      <c r="D45" s="8">
        <v>6556</v>
      </c>
      <c r="E45" s="24"/>
      <c r="F45" s="25"/>
    </row>
    <row r="46" ht="20" customHeight="1" spans="1:6">
      <c r="A46" s="9" t="s">
        <v>48</v>
      </c>
      <c r="B46" s="8"/>
      <c r="C46" s="8">
        <v>7065</v>
      </c>
      <c r="D46" s="8">
        <v>7065</v>
      </c>
      <c r="E46" s="24"/>
      <c r="F46" s="25">
        <f t="shared" si="1"/>
        <v>100</v>
      </c>
    </row>
    <row r="47" ht="20" customHeight="1" spans="1:6">
      <c r="A47" s="9" t="s">
        <v>49</v>
      </c>
      <c r="B47" s="8"/>
      <c r="C47" s="8">
        <v>68177</v>
      </c>
      <c r="D47" s="8">
        <v>44291</v>
      </c>
      <c r="E47" s="24"/>
      <c r="F47" s="25">
        <f t="shared" si="1"/>
        <v>153.929692262536</v>
      </c>
    </row>
    <row r="48" ht="20" customHeight="1" spans="1:6">
      <c r="A48" s="6" t="s">
        <v>50</v>
      </c>
      <c r="B48" s="8">
        <f>SUM(B49)</f>
        <v>1381</v>
      </c>
      <c r="C48" s="8">
        <f>SUM(C49)</f>
        <v>1381</v>
      </c>
      <c r="D48" s="8">
        <f>SUM(D49)</f>
        <v>948</v>
      </c>
      <c r="E48" s="24">
        <f>(C48/B48)*100</f>
        <v>100</v>
      </c>
      <c r="F48" s="25">
        <f t="shared" si="1"/>
        <v>145.675105485232</v>
      </c>
    </row>
    <row r="49" ht="20" customHeight="1" spans="1:6">
      <c r="A49" s="6" t="s">
        <v>51</v>
      </c>
      <c r="B49" s="8">
        <v>1381</v>
      </c>
      <c r="C49" s="8">
        <f>SUM(C50:C51)</f>
        <v>1381</v>
      </c>
      <c r="D49" s="8">
        <f>SUM(D50:D51)</f>
        <v>948</v>
      </c>
      <c r="E49" s="24">
        <f>(C49/B49)*100</f>
        <v>100</v>
      </c>
      <c r="F49" s="25">
        <f t="shared" si="1"/>
        <v>145.675105485232</v>
      </c>
    </row>
    <row r="50" ht="20" customHeight="1" spans="1:6">
      <c r="A50" s="9" t="s">
        <v>52</v>
      </c>
      <c r="B50" s="8"/>
      <c r="C50" s="8">
        <v>1</v>
      </c>
      <c r="D50" s="8">
        <v>44</v>
      </c>
      <c r="E50" s="24"/>
      <c r="F50" s="25">
        <f t="shared" si="1"/>
        <v>2.27272727272727</v>
      </c>
    </row>
    <row r="51" ht="20" customHeight="1" spans="1:6">
      <c r="A51" s="9" t="s">
        <v>53</v>
      </c>
      <c r="B51" s="8"/>
      <c r="C51" s="8">
        <v>1380</v>
      </c>
      <c r="D51" s="8">
        <v>904</v>
      </c>
      <c r="E51" s="24"/>
      <c r="F51" s="25">
        <f t="shared" si="1"/>
        <v>152.654867256637</v>
      </c>
    </row>
    <row r="52" ht="26" customHeight="1" spans="1:6">
      <c r="A52" s="10" t="s">
        <v>54</v>
      </c>
      <c r="B52" s="11">
        <f>B5+B7+B28+B31+B42+B48</f>
        <v>800126</v>
      </c>
      <c r="C52" s="11">
        <f>C5+C7+C28+C31+C42+C48</f>
        <v>664874</v>
      </c>
      <c r="D52" s="11">
        <f>D5+D7+D28+D31+D42+D48</f>
        <v>425331</v>
      </c>
      <c r="E52" s="26">
        <f>(C52/B52)*100</f>
        <v>83.0961623544292</v>
      </c>
      <c r="F52" s="27">
        <f t="shared" si="1"/>
        <v>156.319196108443</v>
      </c>
    </row>
    <row r="53" ht="20" customHeight="1" spans="1:6">
      <c r="A53" s="9" t="s">
        <v>55</v>
      </c>
      <c r="B53" s="8"/>
      <c r="C53" s="7">
        <v>1193851</v>
      </c>
      <c r="D53" s="12"/>
      <c r="E53" s="28"/>
      <c r="F53" s="29"/>
    </row>
    <row r="54" ht="20" customHeight="1" spans="1:6">
      <c r="A54" s="9" t="s">
        <v>56</v>
      </c>
      <c r="B54" s="8"/>
      <c r="C54" s="7"/>
      <c r="D54" s="12"/>
      <c r="E54" s="28"/>
      <c r="F54" s="29"/>
    </row>
    <row r="55" ht="20" customHeight="1" spans="1:6">
      <c r="A55" s="9" t="s">
        <v>57</v>
      </c>
      <c r="B55" s="8"/>
      <c r="C55" s="7"/>
      <c r="D55" s="12"/>
      <c r="E55" s="28"/>
      <c r="F55" s="29"/>
    </row>
    <row r="56" ht="20" customHeight="1" spans="1:6">
      <c r="A56" s="9" t="s">
        <v>58</v>
      </c>
      <c r="B56" s="8"/>
      <c r="C56" s="7">
        <v>158675</v>
      </c>
      <c r="D56" s="12"/>
      <c r="E56" s="28"/>
      <c r="F56" s="29"/>
    </row>
    <row r="57" ht="20" customHeight="1" spans="1:6">
      <c r="A57" s="13" t="s">
        <v>59</v>
      </c>
      <c r="B57" s="14"/>
      <c r="C57" s="15">
        <v>135252</v>
      </c>
      <c r="D57" s="16"/>
      <c r="E57" s="30"/>
      <c r="F57" s="29"/>
    </row>
    <row r="58" ht="27" customHeight="1" spans="1:6">
      <c r="A58" s="17" t="s">
        <v>60</v>
      </c>
      <c r="B58" s="18"/>
      <c r="C58" s="18">
        <f>SUM(C52:C57)</f>
        <v>2152652</v>
      </c>
      <c r="D58" s="18"/>
      <c r="E58" s="18"/>
      <c r="F58" s="31"/>
    </row>
    <row r="59" spans="3:4">
      <c r="C59" s="19"/>
      <c r="D59" s="19"/>
    </row>
    <row r="60" spans="1:6">
      <c r="A60" s="20"/>
      <c r="B60" s="20"/>
      <c r="C60" s="20"/>
      <c r="D60" s="20"/>
      <c r="E60" s="20"/>
      <c r="F60" s="20"/>
    </row>
    <row r="61" spans="1:6">
      <c r="A61" s="20"/>
      <c r="B61" s="20"/>
      <c r="C61" s="20"/>
      <c r="D61" s="20"/>
      <c r="E61" s="20"/>
      <c r="F61" s="20"/>
    </row>
  </sheetData>
  <mergeCells count="2">
    <mergeCell ref="A2:F2"/>
    <mergeCell ref="A60:F61"/>
  </mergeCells>
  <dataValidations count="1">
    <dataValidation type="decimal" operator="between" allowBlank="1" showInputMessage="1" showErrorMessage="1" sqref="B8 D20 B29 C41 C9:C20 C22:C24 D9:D10 D12:D13 D22:D23 C36:D39 C44:D47 C26:D27 C33:D34">
      <formula1>-99999999999999</formula1>
      <formula2>99999999999999</formula2>
    </dataValidation>
  </dataValidations>
  <pageMargins left="0.393055555555556" right="0.15625" top="0.393055555555556" bottom="0.275" header="0.27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2024年兰州新区政府性基金支出决算表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2021-06-16T01:43:00Z</dcterms:created>
  <dcterms:modified xsi:type="dcterms:W3CDTF">2025-08-13T08:57:21Z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9E84C0E37CB348E88F0DF004C9D1D0AD</vt:lpwstr>
  </property>
  <property fmtid="{D5CDD505-2E9C-101B-9397-08002B2CF9AE}" pid="3" name="KSOProductBuildVer">
    <vt:lpwstr>2052-12.1.0.21911</vt:lpwstr>
  </property>
</Properties>
</file>