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3" r:id="rId1"/>
  </sheets>
  <definedNames>
    <definedName name="_xlnm.Print_Titles" localSheetId="0">Sheet1!$2:$4</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<sst xmlns="http://schemas.openxmlformats.org/spreadsheetml/2006/main" count="145" uniqueCount="98">
  <si>
    <t>兰州新区2025年巩固拓展脱贫攻坚成果和乡村振兴项目库（补充库）</t>
  </si>
  <si>
    <t>序号</t>
  </si>
  <si>
    <t>项目名称</t>
  </si>
  <si>
    <t>建设性质（新建或续建）</t>
  </si>
  <si>
    <t>建设
起止
年限</t>
  </si>
  <si>
    <t>建设地点
（以乡镇为单位细化到村）</t>
  </si>
  <si>
    <t>建设内容与规模</t>
  </si>
  <si>
    <t>投资估算
（万元）</t>
  </si>
  <si>
    <t>筹资方式</t>
  </si>
  <si>
    <t>绩效目标</t>
  </si>
  <si>
    <t>项目主管单位</t>
  </si>
  <si>
    <t>项目实施单位</t>
  </si>
  <si>
    <t>入库时间</t>
  </si>
  <si>
    <t>项目效益情况</t>
  </si>
  <si>
    <t>利益联结机制    
（联农带农机制）</t>
  </si>
  <si>
    <t>受益村数
（个）</t>
  </si>
  <si>
    <t>受益户数
（万户）</t>
  </si>
  <si>
    <t>受益人数
（万人）</t>
  </si>
  <si>
    <t>脱贫村</t>
  </si>
  <si>
    <t>其他村</t>
  </si>
  <si>
    <t>小计</t>
  </si>
  <si>
    <t>脱贫户
（含监测对象）</t>
  </si>
  <si>
    <t>其他农户</t>
  </si>
  <si>
    <t>脱贫人口数
（含监测对象）</t>
  </si>
  <si>
    <t>其他人口数</t>
  </si>
  <si>
    <t>一、产业发展项目（共4个项目）</t>
  </si>
  <si>
    <t>（一）生产项目(共4个项目）</t>
  </si>
  <si>
    <t>兰州新区中川镇尖山庙村经济林建设项目</t>
  </si>
  <si>
    <t>新建</t>
  </si>
  <si>
    <t>2025年5月-2025年12月</t>
  </si>
  <si>
    <t>中川镇尖山庙村</t>
  </si>
  <si>
    <t>项目投入衔接资金53万元，在尖山庙村内空闲土地种植桃树及软儿梨等经济林，共78亩，每亩种植45棵，（包括树苗及灌溉配套设施等）。建成后，资产归尖山庙村集体所有。</t>
  </si>
  <si>
    <t>财政衔接
资金</t>
  </si>
  <si>
    <t>本项目的实施，可改善村庄环境，提升村容村貌，满足群众正常生产生活，大力提高群众生活品质。</t>
  </si>
  <si>
    <t>助推村集体经济发展，增加农村经济发展内生动力。</t>
  </si>
  <si>
    <t>企业服务
中心</t>
  </si>
  <si>
    <t>中川镇人民政府</t>
  </si>
  <si>
    <t>2025年</t>
  </si>
  <si>
    <t>兰州新区中川镇乳制品加工、冷链运输及销售一体化项目</t>
  </si>
  <si>
    <t>中川镇
赖家坡村
文家沟</t>
  </si>
  <si>
    <t>投入衔接资金200万元，（西槽村、平岘村、何家梁村、尖山庙村）。主要购置巴氏奶及酸奶生产加工系统1套，并配套储奶罐，冷藏柜、冷冻柜等相关设施。建成后资产归4个村集体所有，租赁给甘肃新高原农牧发展有限公司使用，每年按照投入资金的6%支付各村租金。</t>
  </si>
  <si>
    <t>通过项目实施，项目效益显著：
1.每年按6%左右支付租金，年增加村集体经济收入约12万元。
2.实现年销售生鲜乳1800余吨，销售收入约900万元；年销售手工现酿酸奶系列产品达10000余杯，销售收入约8万元。</t>
  </si>
  <si>
    <t>1.多渠道带动村集体经济增收，租期保持在5年以上，年增加村集体收入约12万元。
2.预计年产初级乳产品1800吨、年产值900万元。
3.项目建成后吸纳周边农户带动20人，人均年收入增加4000元/人，项目的实施可提供更多的就业机会，增加加工、操作、销售、配送等50余个就业岗位，培养技术人员5人。</t>
  </si>
  <si>
    <t>甘肃新高原农牧发展有限公司</t>
  </si>
  <si>
    <t>兰州新区中川镇食品级乳糖分离生产能力提升项目</t>
  </si>
  <si>
    <t>中川镇</t>
  </si>
  <si>
    <t>衔接资金150万元（火家湾村、四墩村、中川村）。主要用于购置干燥流化床系统，存储系统等，包含分离机，振动流化床，过滤器等。建成后资产归3个村集体所有，租赁给甘肃传祁甘味乳业有限责任公司使用，每年按照投入资金的6%支付各村租金。</t>
  </si>
  <si>
    <t>通过项目实施，项目效益显著：
1.每年按6%左右支付租金，年增加村集体经济收入9万元。
2.实现年生产乳糖粉10000余吨，产值4000万元，销售收入约3000万元。</t>
  </si>
  <si>
    <t>1.多渠道带动村集体经济增收，每次租期保持在1年以上，增加村集体收入9万元，以现金分红与福利发放等方式。
2.预计年产乳糖粉9000余吨、年产值3000万元。
3.项目建成后可带动新区及周边农户就业10人以上，培养技术人员4人以上，人均年收入增加5万元。</t>
  </si>
  <si>
    <t>兰州新区牛羊产业
补贴项目</t>
  </si>
  <si>
    <t>各镇</t>
  </si>
  <si>
    <t>根据《中共甘肃省委农村工作 领导小组办公室甘肃省农业农村厅关于印发（甘肃省进一步稳定牛羊产业发展的政策措施）的通知》（甘农领办发〔2024〕30号）精神。1.母牛养殖补助。对新区范围内脱贫户和监测对象饲养的能繁母牛、通过自繁留用或者引进等方式新增的母牛，其他肉牛养殖户新增的母牛，给予一次性补助，每头补助600元，享受补助后的母牛应稳定饲养6个月以上。2.母羊养殖补助。对新区范围内脱贫户和监测对象饲养的能繁母羊给予一次性补助，每只补助200元，享受补助后的母羊应稳定饲养6个月以上。3.奶牛养殖补助。对新区范围内奶牛存栏100头以下的养殖户饲养的奶牛给予一次性补助，每头补助1000元，享受补助后的母牛应稳定饲养6个月以上。4.对新区范围内从事肉牛、肉羊、奶牛养殖、乳制品加工和饲草生产的农业经营主体用于发展生产经营的贷款予以贴息。
向西岔镇安排8.26万元。向秦川镇、上川镇安排218万元。</t>
  </si>
  <si>
    <t>鼓励引导已脱贫人口和监测对象发展牛、羊养殖产业，增加农民收入，实现稳定就业。</t>
  </si>
  <si>
    <t>巩固拓展脱贫攻坚成果，鼓励脱贫户、监测对象发展养殖，增加脱贫户、监测对象内生动力。</t>
  </si>
  <si>
    <t>项目建设中心、企业服务中心</t>
  </si>
  <si>
    <t>各镇人民
政府</t>
  </si>
  <si>
    <t>二、就业项目（共1个项目）</t>
  </si>
  <si>
    <t>（三）就业帮扶（共1个项目）</t>
  </si>
  <si>
    <t>兰州新区乡村就业工厂（帮扶车间）奖补项目</t>
  </si>
  <si>
    <t>秦川镇
上川镇</t>
  </si>
  <si>
    <t>按照《甘肃省人力资源和社会保障厅 甘肃省财政厅 甘肃省农业农村厅 甘肃省乡村振兴局＜关于做好2023年脱贫人口稳岗就业工作的通知＞》（甘人社厅发〔2021〕14号）精神，“乡村就业工厂、就业帮扶车间每年就近就地吸纳甘肃籍脱贫劳动力稳定就业6个月以上的，按每人3000元的标准给予补贴”的规定，对在乡村就业工厂稳定就业6个月以上的甘肃籍脱贫人口36人，按3000元/人标准给予乡村就业工厂奖补。</t>
  </si>
  <si>
    <t>鼓励乡村就业工厂吸纳更多的脱贫人口，实现稳定就业。</t>
  </si>
  <si>
    <t>巩固拓展脱贫攻坚成果，确保有就业意向的农村劳动力实现稳定就业，促进当地农民群众就业水平稳中提质。</t>
  </si>
  <si>
    <t>兰州新区
民政司法和社会保障局</t>
  </si>
  <si>
    <t>新区社会保障第二
服务中心</t>
  </si>
  <si>
    <t>三、乡村建设行动（共3个项目）</t>
  </si>
  <si>
    <t>（四）村基础设施（共3个项目）</t>
  </si>
  <si>
    <t>兰州新区中川镇尖山庙村基础设施建设项目</t>
  </si>
  <si>
    <t>尖山庙村</t>
  </si>
  <si>
    <t>投入衔接资金100万元，用于尖山庙村基础设施建设，其中112亩土地平整及管道铺设，修建蓄水池1座及泵房，村庄主干道硬化300米。建成后形成资产归村集体所有。</t>
  </si>
  <si>
    <t>本项目的实施，改善基础设施条件，改善村域人居环境，优化村域内公共资源分配，提高群众生活质量，形成整洁优美农村面貌新格局。</t>
  </si>
  <si>
    <t>兰州新区秦川镇新建村组道路项目</t>
  </si>
  <si>
    <t>五墩村
段家川村</t>
  </si>
  <si>
    <t>投入衔接资金250万元，在秦川镇五墩村、段家川村硬化巷道及主干道3.74公里，宽3-4.5m，配备相应排水设施。建成后形成资产归村集体所有。</t>
  </si>
  <si>
    <t>改善道路基础设施，方便群众出行。</t>
  </si>
  <si>
    <t>项目建成后，可创造良好村庄居住环境，改善村容村貌，促进产业发展</t>
  </si>
  <si>
    <t>项目建设
中心</t>
  </si>
  <si>
    <t>秦川镇人民政府</t>
  </si>
  <si>
    <t>兰州新区中川镇基础设施提升项目</t>
  </si>
  <si>
    <t>2025.03-2025.12</t>
  </si>
  <si>
    <t>尖山庙村、何家梁村</t>
  </si>
  <si>
    <t>投入衔接资金200万元，其中尖山庙村和美乡村建设资金150万元，何家梁村基础设施建设项目50万元。主要用于：何家梁村硬化道路4260平方米（长1.42公里，宽3米，厚度0.15米，）；尖山庙村“和美乡村”建设项目，主要用于环境卫生整治、道路硬化451平方米，厚度15厘米,面包砖铺装2276平方米。建成后资产归村集体所有。</t>
  </si>
  <si>
    <t>方便村民正常出行，日常活动更加便利，同时提升村民上下班后的生活质量和幸福指数。</t>
  </si>
  <si>
    <t>也有利于提升城中村基础设施配套，增加农村经济发展内生动力。</t>
  </si>
  <si>
    <t>四、巩固三保障成果（共1个项目）</t>
  </si>
  <si>
    <t>（五）教育帮扶（共1个项目）</t>
  </si>
  <si>
    <t>兰州新区“两后生”
培训项目</t>
  </si>
  <si>
    <t>为加大对农村脱贫家庭新成长劳动力接受职业教育扶持力度，对脱贫户及监测户在校生“两后生”培训，每人每学期补助1500元，其中上川镇30人、秦川镇25人，共需资金8.25万元。</t>
  </si>
  <si>
    <t>经培训获得中技、中专学历证和国家中级职业上岗资格证，使脱贫户及监测户家庭“两后生”学到一技之长，达到“培训一人，输出一人，就业一人，脱贫一人”的目标。</t>
  </si>
  <si>
    <t>项目每人每学期补助1500元，可提高“两后生”技能水平，实现稳定增收，增加脱贫户经济发展内生动力。</t>
  </si>
  <si>
    <t>秦川镇人民政府
上川镇人民政府</t>
  </si>
  <si>
    <t>五、项目管理费（共1个项目）</t>
  </si>
  <si>
    <t>项目管理费</t>
  </si>
  <si>
    <t>2025年6月-2025年12月</t>
  </si>
  <si>
    <t>项目建设中心、企业服务
中心</t>
  </si>
  <si>
    <t>主要用于项目的前期设计、评审、招标、监理以及验收等与项目管理相关的支出。其中企业服务中心安排15万元，项目建设中心安排16.69万元。</t>
  </si>
  <si>
    <t>通过乡村振兴前期费用的支撑，有效促进乡村振兴各项目顺利展开，有效衔接乡村振兴工作推进与完成，充分发挥乡村振兴对各村集体经济增长的作用。</t>
  </si>
  <si>
    <t>提高项目管理水平，确保项目建设合法合规，资金使用发挥效益。</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</si>
</sst>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00_);[Red]\(0.00\)"/>
    <numFmt numFmtId="179" formatCode="0.0000_ "/>
    <numFmt numFmtId="180" formatCode="0.0_);[Red]\(0.0\)"/>
  </numFmts>
  <fonts count="28">
    <font>
      <sz val="11"/>
      <color theme="1"/>
      <name val="宋体"/>
      <charset val="134"/>
      <scheme val="minor"/>
    </font>
    <font>
      <sz val="10"/>
      <name val="黑体"/>
      <charset val="134"/>
    </font>
    <font>
      <sz val="14"/>
      <name val="宋体"/>
      <charset val="134"/>
    </font>
    <font>
      <sz val="14"/>
      <name val="宋体"/>
      <charset val="134"/>
      <scheme val="minor"/>
    </font>
    <font>
      <sz val="18"/>
      <name val="宋体"/>
      <charset val="134"/>
    </font>
    <font>
      <sz val="11"/>
      <name val="宋体"/>
      <charset val="134"/>
      <scheme val="minor"/>
    </font>
    <font>
      <sz val="36"/>
      <name val="方正小标宋简体"/>
      <charset val="134"/>
    </font>
    <font>
      <sz val="16"/>
      <name val="黑体"/>
      <charset val="134"/>
    </font>
    <font>
      <sz val="18"/>
      <name val="黑体"/>
      <charset val="134"/>
    </font>
    <font>
      <sz val="1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thin">
        <color rgb="FF000000"/>
      </left>
      <right style="thin">
        <color rgb="FF000000"/>
      </right>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4" applyNumberFormat="0" applyFill="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7" fillId="0" borderId="0" applyNumberFormat="0" applyFill="0" applyBorder="0" applyAlignment="0" applyProtection="0">
      <alignment vertical="center"/>
    </xf>
    <xf numFmtId="0" fontId="18" fillId="3" borderId="16" applyNumberFormat="0" applyAlignment="0" applyProtection="0">
      <alignment vertical="center"/>
    </xf>
    <xf numFmtId="0" fontId="19" fillId="4" borderId="17" applyNumberFormat="0" applyAlignment="0" applyProtection="0">
      <alignment vertical="center"/>
    </xf>
    <xf numFmtId="0" fontId="20" fillId="4" borderId="16" applyNumberFormat="0" applyAlignment="0" applyProtection="0">
      <alignment vertical="center"/>
    </xf>
    <xf numFmtId="0" fontId="21" fillId="5" borderId="18" applyNumberFormat="0" applyAlignment="0" applyProtection="0">
      <alignment vertical="center"/>
    </xf>
    <xf numFmtId="0" fontId="22" fillId="0" borderId="19" applyNumberFormat="0" applyFill="0" applyAlignment="0" applyProtection="0">
      <alignment vertical="center"/>
    </xf>
    <xf numFmtId="0" fontId="23" fillId="0" borderId="2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cellStyleXfs>
  <cellXfs count="109">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Border="1">
      <alignment vertical="center"/>
    </xf>
    <xf numFmtId="0" fontId="3"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lignment vertical="center"/>
    </xf>
    <xf numFmtId="0" fontId="4" fillId="0" borderId="0" xfId="0" applyFont="1" applyFill="1" applyBorder="1" applyAlignment="1">
      <alignment vertical="center"/>
    </xf>
    <xf numFmtId="0" fontId="5" fillId="0" borderId="0" xfId="0" applyFont="1">
      <alignment vertical="center"/>
    </xf>
    <xf numFmtId="0" fontId="5" fillId="0" borderId="0" xfId="0" applyFont="1" applyAlignment="1">
      <alignment horizontal="justify" vertical="center"/>
    </xf>
    <xf numFmtId="0" fontId="5" fillId="0" borderId="0" xfId="0" applyFont="1" applyFill="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justify" vertical="center"/>
    </xf>
    <xf numFmtId="0" fontId="6" fillId="0" borderId="0" xfId="0" applyFont="1" applyFill="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8" fillId="0" borderId="3" xfId="0" applyFont="1" applyFill="1" applyBorder="1" applyAlignment="1" applyProtection="1">
      <alignment horizontal="center" vertical="center" wrapText="1"/>
    </xf>
    <xf numFmtId="0" fontId="7" fillId="0" borderId="4" xfId="0" applyNumberFormat="1" applyFont="1" applyFill="1" applyBorder="1" applyAlignment="1">
      <alignment horizontal="center" vertical="center" wrapText="1"/>
    </xf>
    <xf numFmtId="0" fontId="8" fillId="0" borderId="5" xfId="0" applyFont="1" applyFill="1" applyBorder="1" applyAlignment="1" applyProtection="1">
      <alignment horizontal="center" vertical="center" wrapText="1"/>
    </xf>
    <xf numFmtId="0" fontId="7" fillId="0" borderId="6" xfId="0" applyNumberFormat="1" applyFont="1" applyFill="1" applyBorder="1" applyAlignment="1">
      <alignment horizontal="center" vertical="center" wrapText="1"/>
    </xf>
    <xf numFmtId="0" fontId="8" fillId="0" borderId="7" xfId="0"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pplyProtection="1">
      <alignment horizontal="left" vertical="center" wrapText="1"/>
    </xf>
    <xf numFmtId="0" fontId="8" fillId="0" borderId="1" xfId="0"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xf>
    <xf numFmtId="176" fontId="3"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178" fontId="7" fillId="0" borderId="1" xfId="0" applyNumberFormat="1" applyFont="1" applyFill="1" applyBorder="1" applyAlignment="1">
      <alignment horizontal="center" vertical="center" wrapText="1"/>
    </xf>
    <xf numFmtId="0" fontId="8" fillId="0" borderId="1" xfId="0" applyFont="1" applyFill="1" applyBorder="1" applyAlignment="1" applyProtection="1">
      <alignment horizontal="justify"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8" fillId="0" borderId="8" xfId="0" applyFont="1" applyFill="1" applyBorder="1" applyAlignment="1" applyProtection="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80"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justify" vertical="center"/>
    </xf>
    <xf numFmtId="0" fontId="4" fillId="0" borderId="1" xfId="0" applyFont="1" applyFill="1" applyBorder="1" applyAlignment="1">
      <alignment horizontal="center" vertical="center"/>
    </xf>
    <xf numFmtId="0" fontId="3" fillId="0" borderId="1" xfId="0" applyFont="1" applyFill="1" applyBorder="1" applyAlignment="1" applyProtection="1">
      <alignment horizontal="center" vertical="center"/>
    </xf>
    <xf numFmtId="0" fontId="8" fillId="0" borderId="9" xfId="0"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0" fontId="8" fillId="0" borderId="11" xfId="0" applyNumberFormat="1" applyFont="1" applyFill="1" applyBorder="1" applyAlignment="1">
      <alignment horizontal="center" vertical="center" wrapText="1"/>
    </xf>
    <xf numFmtId="0" fontId="8" fillId="0" borderId="12" xfId="0" applyFont="1" applyFill="1" applyBorder="1" applyAlignment="1" applyProtection="1">
      <alignment horizontal="center" vertical="center" wrapText="1"/>
    </xf>
    <xf numFmtId="0" fontId="5" fillId="0" borderId="1" xfId="0" applyFont="1" applyBorder="1">
      <alignment vertical="center"/>
    </xf>
    <xf numFmtId="0" fontId="9" fillId="0" borderId="1" xfId="0" applyFont="1" applyFill="1" applyBorder="1" applyAlignment="1">
      <alignment vertical="center" wrapText="1"/>
    </xf>
    <xf numFmtId="0" fontId="8" fillId="0" borderId="0" xfId="0" applyFont="1" applyFill="1" applyBorder="1" applyAlignment="1">
      <alignment vertical="center" wrapText="1"/>
    </xf>
    <xf numFmtId="0" fontId="1" fillId="0" borderId="0" xfId="0" applyFont="1" applyFill="1" applyBorder="1" applyAlignment="1">
      <alignment vertical="center" wrapText="1"/>
    </xf>
    <xf numFmtId="0" fontId="9" fillId="0" borderId="1" xfId="0" applyFont="1" applyFill="1" applyBorder="1" applyAlignment="1">
      <alignment vertical="center"/>
    </xf>
    <xf numFmtId="0" fontId="8"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Border="1" applyAlignment="1">
      <alignment horizontal="center" vertical="center" wrapText="1"/>
    </xf>
    <xf numFmtId="0" fontId="3" fillId="0" borderId="0" xfId="0" applyFont="1" applyBorder="1">
      <alignment vertical="center"/>
    </xf>
    <xf numFmtId="178" fontId="4" fillId="0" borderId="1" xfId="0" applyNumberFormat="1"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Border="1">
      <alignment vertical="center"/>
    </xf>
    <xf numFmtId="0" fontId="2" fillId="0" borderId="0" xfId="0" applyFont="1" applyFill="1" applyAlignment="1">
      <alignment vertical="center"/>
    </xf>
    <xf numFmtId="0" fontId="2" fillId="0" borderId="0" xfId="0" applyFont="1">
      <alignment vertical="center"/>
    </xf>
    <xf numFmtId="0" fontId="4" fillId="0" borderId="0" xfId="0"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R24"/>
  <sheetViews>
    <sheetView tabSelected="1" zoomScale="72" zoomScaleNormal="72" workbookViewId="0">
      <selection activeCell="F2" sqref="F2:F4"/>
    </sheetView>
  </sheetViews>
  <sheetFormatPr defaultColWidth="9" defaultRowHeight="13.5"/>
  <cols>
    <col min="1" max="1" width="7.49166666666667" style="9" customWidth="1"/>
    <col min="2" max="2" width="30.9333333333333" style="9" customWidth="1"/>
    <col min="3" max="3" width="14.4583333333333" style="9" customWidth="1"/>
    <col min="4" max="4" width="14.8166666666667" style="9" customWidth="1"/>
    <col min="5" max="5" width="10.525" style="9" customWidth="1"/>
    <col min="6" max="6" width="78" style="10" customWidth="1"/>
    <col min="7" max="7" width="12.875" style="10" customWidth="1"/>
    <col min="8" max="8" width="14.125" style="10" customWidth="1"/>
    <col min="9" max="9" width="52.6" style="9" customWidth="1"/>
    <col min="10" max="10" width="35.8916666666667" style="9" customWidth="1"/>
    <col min="11" max="12" width="9.45" style="9" customWidth="1"/>
    <col min="13" max="15" width="13.5916666666667" style="9" customWidth="1"/>
    <col min="16" max="18" width="14.2083333333333" style="9" customWidth="1"/>
    <col min="19" max="19" width="13.625" style="9" customWidth="1"/>
    <col min="20" max="20" width="13.625" style="11" customWidth="1"/>
    <col min="21" max="16384" width="9" style="9"/>
  </cols>
  <sheetData>
    <row r="1" ht="46.5" spans="1:20">
      <c r="A1" s="12" t="s">
        <v>0</v>
      </c>
      <c r="B1" s="13"/>
      <c r="C1" s="13"/>
      <c r="D1" s="13"/>
      <c r="E1" s="13"/>
      <c r="F1" s="14"/>
      <c r="G1" s="15"/>
      <c r="H1" s="15"/>
      <c r="I1" s="14"/>
      <c r="J1" s="13"/>
      <c r="K1" s="13"/>
      <c r="L1" s="13"/>
      <c r="M1" s="13"/>
      <c r="N1" s="13"/>
      <c r="O1" s="13"/>
      <c r="P1" s="13"/>
      <c r="Q1" s="13"/>
      <c r="R1" s="13"/>
      <c r="S1" s="13"/>
      <c r="T1" s="13"/>
    </row>
    <row r="2" ht="42" customHeight="1" spans="1:21">
      <c r="A2" s="16" t="s">
        <v>1</v>
      </c>
      <c r="B2" s="17" t="s">
        <v>2</v>
      </c>
      <c r="C2" s="17" t="s">
        <v>3</v>
      </c>
      <c r="D2" s="17" t="s">
        <v>4</v>
      </c>
      <c r="E2" s="17" t="s">
        <v>5</v>
      </c>
      <c r="F2" s="18" t="s">
        <v>6</v>
      </c>
      <c r="G2" s="19" t="s">
        <v>7</v>
      </c>
      <c r="H2" s="20" t="s">
        <v>8</v>
      </c>
      <c r="I2" s="62" t="s">
        <v>9</v>
      </c>
      <c r="J2" s="62"/>
      <c r="K2" s="62"/>
      <c r="L2" s="62"/>
      <c r="M2" s="62"/>
      <c r="N2" s="62"/>
      <c r="O2" s="62"/>
      <c r="P2" s="62"/>
      <c r="Q2" s="62"/>
      <c r="R2" s="62"/>
      <c r="S2" s="28" t="s">
        <v>10</v>
      </c>
      <c r="T2" s="89" t="s">
        <v>11</v>
      </c>
      <c r="U2" s="28" t="s">
        <v>12</v>
      </c>
    </row>
    <row r="3" ht="54" customHeight="1" spans="1:21">
      <c r="A3" s="16"/>
      <c r="B3" s="17"/>
      <c r="C3" s="17"/>
      <c r="D3" s="17"/>
      <c r="E3" s="17"/>
      <c r="F3" s="18"/>
      <c r="G3" s="21"/>
      <c r="H3" s="22"/>
      <c r="I3" s="62" t="s">
        <v>13</v>
      </c>
      <c r="J3" s="62" t="s">
        <v>14</v>
      </c>
      <c r="K3" s="18" t="s">
        <v>15</v>
      </c>
      <c r="L3" s="18"/>
      <c r="M3" s="63" t="s">
        <v>16</v>
      </c>
      <c r="N3" s="63"/>
      <c r="O3" s="63"/>
      <c r="P3" s="63" t="s">
        <v>17</v>
      </c>
      <c r="Q3" s="63"/>
      <c r="R3" s="63"/>
      <c r="S3" s="28"/>
      <c r="T3" s="90"/>
      <c r="U3" s="28"/>
    </row>
    <row r="4" ht="82" customHeight="1" spans="1:21">
      <c r="A4" s="16"/>
      <c r="B4" s="17"/>
      <c r="C4" s="17"/>
      <c r="D4" s="17"/>
      <c r="E4" s="17"/>
      <c r="F4" s="18"/>
      <c r="G4" s="23"/>
      <c r="H4" s="24"/>
      <c r="I4" s="62"/>
      <c r="J4" s="64"/>
      <c r="K4" s="65" t="s">
        <v>18</v>
      </c>
      <c r="L4" s="65" t="s">
        <v>19</v>
      </c>
      <c r="M4" s="65" t="s">
        <v>20</v>
      </c>
      <c r="N4" s="66" t="s">
        <v>21</v>
      </c>
      <c r="O4" s="66" t="s">
        <v>22</v>
      </c>
      <c r="P4" s="66" t="s">
        <v>20</v>
      </c>
      <c r="Q4" s="66" t="s">
        <v>23</v>
      </c>
      <c r="R4" s="66" t="s">
        <v>24</v>
      </c>
      <c r="S4" s="28"/>
      <c r="T4" s="91"/>
      <c r="U4" s="28"/>
    </row>
    <row r="5" ht="38" customHeight="1" spans="1:21">
      <c r="A5" s="25"/>
      <c r="B5" s="26"/>
      <c r="C5" s="26"/>
      <c r="D5" s="26"/>
      <c r="E5" s="26"/>
      <c r="F5" s="27"/>
      <c r="G5" s="28">
        <f>G6+G12+G15+G20+G23</f>
        <v>1230</v>
      </c>
      <c r="H5" s="28"/>
      <c r="I5" s="67"/>
      <c r="J5" s="68"/>
      <c r="K5" s="27"/>
      <c r="L5" s="27"/>
      <c r="M5" s="27"/>
      <c r="N5" s="69"/>
      <c r="O5" s="69"/>
      <c r="P5" s="69"/>
      <c r="Q5" s="69"/>
      <c r="R5" s="69"/>
      <c r="S5" s="92"/>
      <c r="T5" s="30"/>
      <c r="U5" s="93"/>
    </row>
    <row r="6" s="1" customFormat="1" ht="33" customHeight="1" spans="1:27">
      <c r="A6" s="29" t="s">
        <v>25</v>
      </c>
      <c r="B6" s="29"/>
      <c r="C6" s="30"/>
      <c r="D6" s="30"/>
      <c r="E6" s="29"/>
      <c r="F6" s="29"/>
      <c r="G6" s="31">
        <f>G7</f>
        <v>629.26</v>
      </c>
      <c r="H6" s="31"/>
      <c r="I6" s="30"/>
      <c r="J6" s="30"/>
      <c r="K6" s="30"/>
      <c r="L6" s="70"/>
      <c r="M6" s="30"/>
      <c r="N6" s="30"/>
      <c r="O6" s="30"/>
      <c r="P6" s="30"/>
      <c r="Q6" s="30"/>
      <c r="R6" s="30"/>
      <c r="S6" s="30"/>
      <c r="T6" s="30"/>
      <c r="U6" s="94"/>
      <c r="V6" s="95"/>
      <c r="W6" s="96"/>
      <c r="X6" s="96"/>
      <c r="Y6" s="96"/>
      <c r="Z6" s="96"/>
      <c r="AA6" s="96"/>
    </row>
    <row r="7" s="2" customFormat="1" ht="33" customHeight="1" spans="1:27">
      <c r="A7" s="29" t="s">
        <v>26</v>
      </c>
      <c r="B7" s="29"/>
      <c r="C7" s="30"/>
      <c r="D7" s="30"/>
      <c r="E7" s="29"/>
      <c r="F7" s="29"/>
      <c r="G7" s="31">
        <f>SUM(G8:G11)</f>
        <v>629.26</v>
      </c>
      <c r="H7" s="31"/>
      <c r="I7" s="30"/>
      <c r="J7" s="30"/>
      <c r="K7" s="30"/>
      <c r="L7" s="70"/>
      <c r="M7" s="30"/>
      <c r="N7" s="30"/>
      <c r="O7" s="30"/>
      <c r="P7" s="30"/>
      <c r="Q7" s="30"/>
      <c r="R7" s="30"/>
      <c r="S7" s="30"/>
      <c r="T7" s="30"/>
      <c r="U7" s="97"/>
      <c r="V7" s="98"/>
      <c r="W7" s="99"/>
      <c r="X7" s="99"/>
      <c r="Y7" s="99"/>
      <c r="Z7" s="99"/>
      <c r="AA7" s="99"/>
    </row>
    <row r="8" s="3" customFormat="1" ht="140" customHeight="1" spans="1:251">
      <c r="A8" s="32">
        <v>1</v>
      </c>
      <c r="B8" s="33" t="s">
        <v>27</v>
      </c>
      <c r="C8" s="34" t="s">
        <v>28</v>
      </c>
      <c r="D8" s="33" t="s">
        <v>29</v>
      </c>
      <c r="E8" s="33" t="s">
        <v>30</v>
      </c>
      <c r="F8" s="35" t="s">
        <v>31</v>
      </c>
      <c r="G8" s="36">
        <v>53</v>
      </c>
      <c r="H8" s="32" t="s">
        <v>32</v>
      </c>
      <c r="I8" s="71" t="s">
        <v>33</v>
      </c>
      <c r="J8" s="71" t="s">
        <v>34</v>
      </c>
      <c r="K8" s="72">
        <v>0</v>
      </c>
      <c r="L8" s="72">
        <v>1</v>
      </c>
      <c r="M8" s="73">
        <f>N8+O8</f>
        <v>0.049</v>
      </c>
      <c r="N8" s="72">
        <v>0.005</v>
      </c>
      <c r="O8" s="72">
        <v>0.044</v>
      </c>
      <c r="P8" s="73">
        <f>Q8+R8</f>
        <v>0.21</v>
      </c>
      <c r="Q8" s="72">
        <v>0.022</v>
      </c>
      <c r="R8" s="72">
        <v>0.188</v>
      </c>
      <c r="S8" s="72" t="s">
        <v>35</v>
      </c>
      <c r="T8" s="72" t="s">
        <v>36</v>
      </c>
      <c r="U8" s="72" t="s">
        <v>37</v>
      </c>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00"/>
      <c r="DT8" s="100"/>
      <c r="DU8" s="100"/>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100"/>
      <c r="GZ8" s="100"/>
      <c r="HA8" s="100"/>
      <c r="HB8" s="100"/>
      <c r="HC8" s="100"/>
      <c r="HD8" s="100"/>
      <c r="HE8" s="100"/>
      <c r="HF8" s="100"/>
      <c r="HG8" s="100"/>
      <c r="HH8" s="100"/>
      <c r="HI8" s="100"/>
      <c r="HJ8" s="100"/>
      <c r="HK8" s="100"/>
      <c r="HL8" s="100"/>
      <c r="HM8" s="100"/>
      <c r="HN8" s="100"/>
      <c r="HO8" s="100"/>
      <c r="HP8" s="100"/>
      <c r="HQ8" s="100"/>
      <c r="HR8" s="100"/>
      <c r="HS8" s="100"/>
      <c r="HT8" s="100"/>
      <c r="HU8" s="100"/>
      <c r="HV8" s="100"/>
      <c r="HW8" s="100"/>
      <c r="HX8" s="100"/>
      <c r="HY8" s="100"/>
      <c r="HZ8" s="100"/>
      <c r="IA8" s="100"/>
      <c r="IB8" s="100"/>
      <c r="IC8" s="100"/>
      <c r="ID8" s="100"/>
      <c r="IE8" s="100"/>
      <c r="IF8" s="100"/>
      <c r="IG8" s="100"/>
      <c r="IH8" s="100"/>
      <c r="II8" s="100"/>
      <c r="IJ8" s="100"/>
      <c r="IK8" s="100"/>
      <c r="IL8" s="100"/>
      <c r="IM8" s="100"/>
      <c r="IN8" s="100"/>
      <c r="IO8" s="100"/>
      <c r="IP8" s="106"/>
      <c r="IQ8" s="106"/>
    </row>
    <row r="9" s="3" customFormat="1" ht="206.25" spans="1:251">
      <c r="A9" s="32">
        <v>2</v>
      </c>
      <c r="B9" s="33" t="s">
        <v>38</v>
      </c>
      <c r="C9" s="34" t="s">
        <v>28</v>
      </c>
      <c r="D9" s="33" t="s">
        <v>29</v>
      </c>
      <c r="E9" s="32" t="s">
        <v>39</v>
      </c>
      <c r="F9" s="35" t="s">
        <v>40</v>
      </c>
      <c r="G9" s="36">
        <v>200</v>
      </c>
      <c r="H9" s="32" t="s">
        <v>32</v>
      </c>
      <c r="I9" s="59" t="s">
        <v>41</v>
      </c>
      <c r="J9" s="59" t="s">
        <v>42</v>
      </c>
      <c r="K9" s="74">
        <v>0</v>
      </c>
      <c r="L9" s="74">
        <v>4</v>
      </c>
      <c r="M9" s="74">
        <f>N9+O9</f>
        <v>0.266</v>
      </c>
      <c r="N9" s="74">
        <v>0.021</v>
      </c>
      <c r="O9" s="74">
        <v>0.245</v>
      </c>
      <c r="P9" s="74">
        <v>0.2</v>
      </c>
      <c r="Q9" s="74">
        <v>0.1</v>
      </c>
      <c r="R9" s="74">
        <v>0.96</v>
      </c>
      <c r="S9" s="72" t="s">
        <v>35</v>
      </c>
      <c r="T9" s="32" t="s">
        <v>43</v>
      </c>
      <c r="U9" s="72" t="s">
        <v>37</v>
      </c>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00"/>
      <c r="DT9" s="100"/>
      <c r="DU9" s="100"/>
      <c r="DV9" s="100"/>
      <c r="DW9" s="100"/>
      <c r="DX9" s="100"/>
      <c r="DY9" s="100"/>
      <c r="DZ9" s="100"/>
      <c r="EA9" s="100"/>
      <c r="EB9" s="100"/>
      <c r="EC9" s="100"/>
      <c r="ED9" s="100"/>
      <c r="EE9" s="100"/>
      <c r="EF9" s="100"/>
      <c r="EG9" s="100"/>
      <c r="EH9" s="100"/>
      <c r="EI9" s="100"/>
      <c r="EJ9" s="100"/>
      <c r="EK9" s="100"/>
      <c r="EL9" s="100"/>
      <c r="EM9" s="100"/>
      <c r="EN9" s="100"/>
      <c r="EO9" s="100"/>
      <c r="EP9" s="100"/>
      <c r="EQ9" s="100"/>
      <c r="ER9" s="100"/>
      <c r="ES9" s="100"/>
      <c r="ET9" s="100"/>
      <c r="EU9" s="100"/>
      <c r="EV9" s="100"/>
      <c r="EW9" s="100"/>
      <c r="EX9" s="100"/>
      <c r="EY9" s="100"/>
      <c r="EZ9" s="100"/>
      <c r="FA9" s="100"/>
      <c r="FB9" s="100"/>
      <c r="FC9" s="100"/>
      <c r="FD9" s="100"/>
      <c r="FE9" s="100"/>
      <c r="FF9" s="100"/>
      <c r="FG9" s="100"/>
      <c r="FH9" s="100"/>
      <c r="FI9" s="100"/>
      <c r="FJ9" s="100"/>
      <c r="FK9" s="100"/>
      <c r="FL9" s="100"/>
      <c r="FM9" s="100"/>
      <c r="FN9" s="100"/>
      <c r="FO9" s="100"/>
      <c r="FP9" s="100"/>
      <c r="FQ9" s="100"/>
      <c r="FR9" s="100"/>
      <c r="FS9" s="100"/>
      <c r="FT9" s="100"/>
      <c r="FU9" s="100"/>
      <c r="FV9" s="100"/>
      <c r="FW9" s="100"/>
      <c r="FX9" s="100"/>
      <c r="FY9" s="100"/>
      <c r="FZ9" s="100"/>
      <c r="GA9" s="100"/>
      <c r="GB9" s="100"/>
      <c r="GC9" s="100"/>
      <c r="GD9" s="100"/>
      <c r="GE9" s="100"/>
      <c r="GF9" s="100"/>
      <c r="GG9" s="100"/>
      <c r="GH9" s="100"/>
      <c r="GI9" s="100"/>
      <c r="GJ9" s="100"/>
      <c r="GK9" s="100"/>
      <c r="GL9" s="100"/>
      <c r="GM9" s="100"/>
      <c r="GN9" s="100"/>
      <c r="GO9" s="100"/>
      <c r="GP9" s="100"/>
      <c r="GQ9" s="100"/>
      <c r="GR9" s="100"/>
      <c r="GS9" s="100"/>
      <c r="GT9" s="100"/>
      <c r="GU9" s="100"/>
      <c r="GV9" s="100"/>
      <c r="GW9" s="100"/>
      <c r="GX9" s="100"/>
      <c r="GY9" s="100"/>
      <c r="GZ9" s="100"/>
      <c r="HA9" s="100"/>
      <c r="HB9" s="100"/>
      <c r="HC9" s="100"/>
      <c r="HD9" s="100"/>
      <c r="HE9" s="100"/>
      <c r="HF9" s="100"/>
      <c r="HG9" s="100"/>
      <c r="HH9" s="100"/>
      <c r="HI9" s="100"/>
      <c r="HJ9" s="100"/>
      <c r="HK9" s="100"/>
      <c r="HL9" s="100"/>
      <c r="HM9" s="100"/>
      <c r="HN9" s="100"/>
      <c r="HO9" s="100"/>
      <c r="HP9" s="100"/>
      <c r="HQ9" s="100"/>
      <c r="HR9" s="100"/>
      <c r="HS9" s="100"/>
      <c r="HT9" s="100"/>
      <c r="HU9" s="100"/>
      <c r="HV9" s="100"/>
      <c r="HW9" s="100"/>
      <c r="HX9" s="100"/>
      <c r="HY9" s="100"/>
      <c r="HZ9" s="100"/>
      <c r="IA9" s="100"/>
      <c r="IB9" s="100"/>
      <c r="IC9" s="100"/>
      <c r="ID9" s="100"/>
      <c r="IE9" s="100"/>
      <c r="IF9" s="100"/>
      <c r="IG9" s="100"/>
      <c r="IH9" s="100"/>
      <c r="II9" s="100"/>
      <c r="IJ9" s="100"/>
      <c r="IK9" s="100"/>
      <c r="IL9" s="100"/>
      <c r="IM9" s="100"/>
      <c r="IN9" s="100"/>
      <c r="IO9" s="100"/>
      <c r="IP9" s="106"/>
      <c r="IQ9" s="106"/>
    </row>
    <row r="10" s="3" customFormat="1" ht="130" customHeight="1" spans="1:251">
      <c r="A10" s="32">
        <v>3</v>
      </c>
      <c r="B10" s="33" t="s">
        <v>44</v>
      </c>
      <c r="C10" s="34" t="s">
        <v>28</v>
      </c>
      <c r="D10" s="33" t="s">
        <v>29</v>
      </c>
      <c r="E10" s="33" t="s">
        <v>45</v>
      </c>
      <c r="F10" s="37" t="s">
        <v>46</v>
      </c>
      <c r="G10" s="38">
        <v>150</v>
      </c>
      <c r="H10" s="32" t="s">
        <v>32</v>
      </c>
      <c r="I10" s="59" t="s">
        <v>47</v>
      </c>
      <c r="J10" s="59" t="s">
        <v>48</v>
      </c>
      <c r="K10" s="74">
        <v>0</v>
      </c>
      <c r="L10" s="74">
        <v>3</v>
      </c>
      <c r="M10" s="73">
        <f>O10+N10:N11</f>
        <v>0.275</v>
      </c>
      <c r="N10" s="73">
        <v>0.032</v>
      </c>
      <c r="O10" s="73">
        <v>0.243</v>
      </c>
      <c r="P10" s="73">
        <f>Q10+R10</f>
        <v>1.138</v>
      </c>
      <c r="Q10" s="73">
        <v>0.154</v>
      </c>
      <c r="R10" s="73">
        <v>0.984</v>
      </c>
      <c r="S10" s="72" t="s">
        <v>35</v>
      </c>
      <c r="T10" s="72" t="s">
        <v>36</v>
      </c>
      <c r="U10" s="72" t="s">
        <v>37</v>
      </c>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107"/>
      <c r="IQ10" s="107"/>
    </row>
    <row r="11" s="4" customFormat="1" ht="243.75" spans="1:21">
      <c r="A11" s="32">
        <v>4</v>
      </c>
      <c r="B11" s="39" t="s">
        <v>49</v>
      </c>
      <c r="C11" s="39" t="s">
        <v>28</v>
      </c>
      <c r="D11" s="40" t="s">
        <v>29</v>
      </c>
      <c r="E11" s="39" t="s">
        <v>50</v>
      </c>
      <c r="F11" s="41" t="s">
        <v>51</v>
      </c>
      <c r="G11" s="42">
        <v>226.26</v>
      </c>
      <c r="H11" s="32" t="s">
        <v>32</v>
      </c>
      <c r="I11" s="41" t="s">
        <v>52</v>
      </c>
      <c r="J11" s="41" t="s">
        <v>53</v>
      </c>
      <c r="K11" s="39">
        <v>8</v>
      </c>
      <c r="L11" s="39">
        <v>31</v>
      </c>
      <c r="M11" s="75">
        <v>0.018</v>
      </c>
      <c r="N11" s="75">
        <v>0.012</v>
      </c>
      <c r="O11" s="75">
        <v>0.006</v>
      </c>
      <c r="P11" s="75">
        <v>0.063</v>
      </c>
      <c r="Q11" s="75">
        <v>0.042</v>
      </c>
      <c r="R11" s="75">
        <v>0.021</v>
      </c>
      <c r="S11" s="39" t="s">
        <v>54</v>
      </c>
      <c r="T11" s="39" t="s">
        <v>55</v>
      </c>
      <c r="U11" s="72" t="s">
        <v>37</v>
      </c>
    </row>
    <row r="12" s="1" customFormat="1" ht="40" customHeight="1" spans="1:27">
      <c r="A12" s="29" t="s">
        <v>56</v>
      </c>
      <c r="B12" s="29"/>
      <c r="C12" s="30"/>
      <c r="D12" s="30"/>
      <c r="E12" s="29"/>
      <c r="F12" s="29"/>
      <c r="G12" s="31">
        <f>G13</f>
        <v>10.8</v>
      </c>
      <c r="H12" s="32"/>
      <c r="I12" s="30"/>
      <c r="J12" s="30"/>
      <c r="K12" s="30"/>
      <c r="L12" s="76"/>
      <c r="M12" s="77"/>
      <c r="N12" s="30"/>
      <c r="O12" s="78"/>
      <c r="P12" s="30"/>
      <c r="Q12" s="30"/>
      <c r="R12" s="30"/>
      <c r="S12" s="30"/>
      <c r="T12" s="30"/>
      <c r="U12" s="72"/>
      <c r="V12" s="95"/>
      <c r="W12" s="96"/>
      <c r="X12" s="96"/>
      <c r="Y12" s="96"/>
      <c r="Z12" s="96"/>
      <c r="AA12" s="96"/>
    </row>
    <row r="13" s="1" customFormat="1" ht="40" customHeight="1" spans="1:27">
      <c r="A13" s="29" t="s">
        <v>57</v>
      </c>
      <c r="B13" s="29"/>
      <c r="C13" s="30"/>
      <c r="D13" s="30"/>
      <c r="E13" s="29"/>
      <c r="F13" s="29"/>
      <c r="G13" s="31">
        <f>SUM(G14)</f>
        <v>10.8</v>
      </c>
      <c r="H13" s="32"/>
      <c r="I13" s="30"/>
      <c r="J13" s="30"/>
      <c r="K13" s="30"/>
      <c r="L13" s="76"/>
      <c r="M13" s="77"/>
      <c r="N13" s="30"/>
      <c r="O13" s="78"/>
      <c r="P13" s="30"/>
      <c r="Q13" s="30"/>
      <c r="R13" s="30"/>
      <c r="S13" s="30"/>
      <c r="T13" s="30"/>
      <c r="U13" s="72"/>
      <c r="V13" s="95"/>
      <c r="W13" s="96"/>
      <c r="X13" s="96"/>
      <c r="Y13" s="96"/>
      <c r="Z13" s="96"/>
      <c r="AA13" s="96"/>
    </row>
    <row r="14" s="5" customFormat="1" ht="133" customHeight="1" spans="1:251">
      <c r="A14" s="43">
        <v>5</v>
      </c>
      <c r="B14" s="44" t="s">
        <v>58</v>
      </c>
      <c r="C14" s="44" t="s">
        <v>28</v>
      </c>
      <c r="D14" s="44" t="s">
        <v>29</v>
      </c>
      <c r="E14" s="44" t="s">
        <v>59</v>
      </c>
      <c r="F14" s="45" t="s">
        <v>60</v>
      </c>
      <c r="G14" s="46">
        <v>10.8</v>
      </c>
      <c r="H14" s="32" t="s">
        <v>32</v>
      </c>
      <c r="I14" s="45" t="s">
        <v>61</v>
      </c>
      <c r="J14" s="45" t="s">
        <v>62</v>
      </c>
      <c r="K14" s="48">
        <v>8</v>
      </c>
      <c r="L14" s="48">
        <v>31</v>
      </c>
      <c r="M14" s="48">
        <v>0.0036</v>
      </c>
      <c r="N14" s="48">
        <v>0.0036</v>
      </c>
      <c r="O14" s="48">
        <v>0</v>
      </c>
      <c r="P14" s="48">
        <v>0.0036</v>
      </c>
      <c r="Q14" s="48">
        <v>0.0036</v>
      </c>
      <c r="R14" s="48">
        <v>0</v>
      </c>
      <c r="S14" s="44" t="s">
        <v>63</v>
      </c>
      <c r="T14" s="44" t="s">
        <v>64</v>
      </c>
      <c r="U14" s="72" t="s">
        <v>37</v>
      </c>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5"/>
      <c r="IN14" s="105"/>
      <c r="IO14" s="105"/>
      <c r="IP14" s="105"/>
      <c r="IQ14" s="105"/>
    </row>
    <row r="15" s="1" customFormat="1" ht="40" customHeight="1" spans="1:27">
      <c r="A15" s="29" t="s">
        <v>65</v>
      </c>
      <c r="B15" s="29"/>
      <c r="C15" s="30"/>
      <c r="D15" s="30"/>
      <c r="E15" s="29"/>
      <c r="F15" s="29"/>
      <c r="G15" s="31">
        <f>G16</f>
        <v>550</v>
      </c>
      <c r="H15" s="32"/>
      <c r="I15" s="30"/>
      <c r="J15" s="30"/>
      <c r="K15" s="30"/>
      <c r="L15" s="76"/>
      <c r="M15" s="76"/>
      <c r="N15" s="30"/>
      <c r="O15" s="78"/>
      <c r="P15" s="30"/>
      <c r="Q15" s="30"/>
      <c r="R15" s="30"/>
      <c r="S15" s="30"/>
      <c r="T15" s="30"/>
      <c r="U15" s="72"/>
      <c r="V15" s="95"/>
      <c r="W15" s="96"/>
      <c r="X15" s="96"/>
      <c r="Y15" s="96"/>
      <c r="Z15" s="96"/>
      <c r="AA15" s="96"/>
    </row>
    <row r="16" s="1" customFormat="1" ht="40" customHeight="1" spans="1:27">
      <c r="A16" s="29" t="s">
        <v>66</v>
      </c>
      <c r="B16" s="29"/>
      <c r="C16" s="30"/>
      <c r="D16" s="30"/>
      <c r="E16" s="29"/>
      <c r="F16" s="29"/>
      <c r="G16" s="31">
        <f>SUM(G17:G19)</f>
        <v>550</v>
      </c>
      <c r="H16" s="32"/>
      <c r="I16" s="30"/>
      <c r="J16" s="30"/>
      <c r="K16" s="30"/>
      <c r="L16" s="76"/>
      <c r="M16" s="76"/>
      <c r="N16" s="30"/>
      <c r="O16" s="78"/>
      <c r="P16" s="30"/>
      <c r="Q16" s="30"/>
      <c r="R16" s="30"/>
      <c r="S16" s="30"/>
      <c r="T16" s="30"/>
      <c r="U16" s="72"/>
      <c r="V16" s="95"/>
      <c r="W16" s="96"/>
      <c r="X16" s="96"/>
      <c r="Y16" s="96"/>
      <c r="Z16" s="96"/>
      <c r="AA16" s="96"/>
    </row>
    <row r="17" s="6" customFormat="1" ht="107" customHeight="1" spans="1:251">
      <c r="A17" s="47">
        <v>6</v>
      </c>
      <c r="B17" s="48" t="s">
        <v>67</v>
      </c>
      <c r="C17" s="48" t="s">
        <v>28</v>
      </c>
      <c r="D17" s="48" t="s">
        <v>29</v>
      </c>
      <c r="E17" s="48" t="s">
        <v>68</v>
      </c>
      <c r="F17" s="49" t="s">
        <v>69</v>
      </c>
      <c r="G17" s="50">
        <v>100</v>
      </c>
      <c r="H17" s="32" t="s">
        <v>32</v>
      </c>
      <c r="I17" s="79" t="s">
        <v>70</v>
      </c>
      <c r="J17" s="79" t="s">
        <v>34</v>
      </c>
      <c r="K17" s="80">
        <v>0</v>
      </c>
      <c r="L17" s="80">
        <v>1</v>
      </c>
      <c r="M17" s="81">
        <v>0.049</v>
      </c>
      <c r="N17" s="80">
        <v>0.005</v>
      </c>
      <c r="O17" s="80">
        <v>0.044</v>
      </c>
      <c r="P17" s="81">
        <v>0.21</v>
      </c>
      <c r="Q17" s="80">
        <v>0.022</v>
      </c>
      <c r="R17" s="80">
        <v>0.188</v>
      </c>
      <c r="S17" s="80" t="s">
        <v>35</v>
      </c>
      <c r="T17" s="80" t="s">
        <v>36</v>
      </c>
      <c r="U17" s="72" t="s">
        <v>37</v>
      </c>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row>
    <row r="18" s="6" customFormat="1" ht="61" customHeight="1" spans="1:251">
      <c r="A18" s="47">
        <v>7</v>
      </c>
      <c r="B18" s="48" t="s">
        <v>71</v>
      </c>
      <c r="C18" s="48" t="s">
        <v>28</v>
      </c>
      <c r="D18" s="48" t="s">
        <v>29</v>
      </c>
      <c r="E18" s="48" t="s">
        <v>72</v>
      </c>
      <c r="F18" s="51" t="s">
        <v>73</v>
      </c>
      <c r="G18" s="52">
        <v>250</v>
      </c>
      <c r="H18" s="32" t="s">
        <v>32</v>
      </c>
      <c r="I18" s="51" t="s">
        <v>74</v>
      </c>
      <c r="J18" s="51" t="s">
        <v>75</v>
      </c>
      <c r="K18" s="48">
        <v>0</v>
      </c>
      <c r="L18" s="48">
        <v>2</v>
      </c>
      <c r="M18" s="48">
        <f>N18+O18</f>
        <v>0.2023</v>
      </c>
      <c r="N18" s="48">
        <v>0.0158</v>
      </c>
      <c r="O18" s="48">
        <v>0.1865</v>
      </c>
      <c r="P18" s="82">
        <v>0.835</v>
      </c>
      <c r="Q18" s="48">
        <v>0.0646</v>
      </c>
      <c r="R18" s="48">
        <v>0.7704</v>
      </c>
      <c r="S18" s="80" t="s">
        <v>76</v>
      </c>
      <c r="T18" s="48" t="s">
        <v>77</v>
      </c>
      <c r="U18" s="72" t="s">
        <v>37</v>
      </c>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c r="DA18" s="102"/>
      <c r="DB18" s="102"/>
      <c r="DC18" s="102"/>
      <c r="DD18" s="102"/>
      <c r="DE18" s="102"/>
      <c r="DF18" s="102"/>
      <c r="DG18" s="102"/>
      <c r="DH18" s="102"/>
      <c r="DI18" s="102"/>
      <c r="DJ18" s="102"/>
      <c r="DK18" s="102"/>
      <c r="DL18" s="102"/>
      <c r="DM18" s="102"/>
      <c r="DN18" s="102"/>
      <c r="DO18" s="102"/>
      <c r="DP18" s="102"/>
      <c r="DQ18" s="102"/>
      <c r="DR18" s="102"/>
      <c r="DS18" s="102"/>
      <c r="DT18" s="102"/>
      <c r="DU18" s="102"/>
      <c r="DV18" s="102"/>
      <c r="DW18" s="102"/>
      <c r="DX18" s="102"/>
      <c r="DY18" s="102"/>
      <c r="DZ18" s="102"/>
      <c r="EA18" s="102"/>
      <c r="EB18" s="102"/>
      <c r="EC18" s="102"/>
      <c r="ED18" s="102"/>
      <c r="EE18" s="102"/>
      <c r="EF18" s="102"/>
      <c r="EG18" s="102"/>
      <c r="EH18" s="102"/>
      <c r="EI18" s="102"/>
      <c r="EJ18" s="102"/>
      <c r="EK18" s="102"/>
      <c r="EL18" s="102"/>
      <c r="EM18" s="102"/>
      <c r="EN18" s="102"/>
      <c r="EO18" s="102"/>
      <c r="EP18" s="102"/>
      <c r="EQ18" s="102"/>
      <c r="ER18" s="102"/>
      <c r="ES18" s="102"/>
      <c r="ET18" s="102"/>
      <c r="EU18" s="102"/>
      <c r="EV18" s="102"/>
      <c r="EW18" s="102"/>
      <c r="EX18" s="102"/>
      <c r="EY18" s="102"/>
      <c r="EZ18" s="102"/>
      <c r="FA18" s="102"/>
      <c r="FB18" s="102"/>
      <c r="FC18" s="102"/>
      <c r="FD18" s="102"/>
      <c r="FE18" s="102"/>
      <c r="FF18" s="102"/>
      <c r="FG18" s="102"/>
      <c r="FH18" s="102"/>
      <c r="FI18" s="102"/>
      <c r="FJ18" s="102"/>
      <c r="FK18" s="102"/>
      <c r="FL18" s="102"/>
      <c r="FM18" s="102"/>
      <c r="FN18" s="102"/>
      <c r="FO18" s="102"/>
      <c r="FP18" s="102"/>
      <c r="FQ18" s="102"/>
      <c r="FR18" s="102"/>
      <c r="FS18" s="102"/>
      <c r="FT18" s="102"/>
      <c r="FU18" s="102"/>
      <c r="FV18" s="102"/>
      <c r="FW18" s="102"/>
      <c r="FX18" s="102"/>
      <c r="FY18" s="102"/>
      <c r="FZ18" s="102"/>
      <c r="GA18" s="102"/>
      <c r="GB18" s="102"/>
      <c r="GC18" s="102"/>
      <c r="GD18" s="102"/>
      <c r="GE18" s="102"/>
      <c r="GF18" s="102"/>
      <c r="GG18" s="102"/>
      <c r="GH18" s="102"/>
      <c r="GI18" s="102"/>
      <c r="GJ18" s="102"/>
      <c r="GK18" s="102"/>
      <c r="GL18" s="102"/>
      <c r="GM18" s="102"/>
      <c r="GN18" s="102"/>
      <c r="GO18" s="102"/>
      <c r="GP18" s="102"/>
      <c r="GQ18" s="102"/>
      <c r="GR18" s="102"/>
      <c r="GS18" s="102"/>
      <c r="GT18" s="102"/>
      <c r="GU18" s="102"/>
      <c r="GV18" s="102"/>
      <c r="GW18" s="102"/>
      <c r="GX18" s="102"/>
      <c r="GY18" s="102"/>
      <c r="GZ18" s="102"/>
      <c r="HA18" s="102"/>
      <c r="HB18" s="102"/>
      <c r="HC18" s="102"/>
      <c r="HD18" s="102"/>
      <c r="HE18" s="102"/>
      <c r="HF18" s="102"/>
      <c r="HG18" s="102"/>
      <c r="HH18" s="102"/>
      <c r="HI18" s="102"/>
      <c r="HJ18" s="102"/>
      <c r="HK18" s="102"/>
      <c r="HL18" s="102"/>
      <c r="HM18" s="102"/>
      <c r="HN18" s="102"/>
      <c r="HO18" s="102"/>
      <c r="HP18" s="102"/>
      <c r="HQ18" s="102"/>
      <c r="HR18" s="102"/>
      <c r="HS18" s="102"/>
      <c r="HT18" s="102"/>
      <c r="HU18" s="102"/>
      <c r="HV18" s="102"/>
      <c r="HW18" s="102"/>
      <c r="HX18" s="102"/>
      <c r="HY18" s="102"/>
      <c r="HZ18" s="102"/>
      <c r="IA18" s="102"/>
      <c r="IB18" s="102"/>
      <c r="IC18" s="102"/>
      <c r="ID18" s="102"/>
      <c r="IE18" s="102"/>
      <c r="IF18" s="102"/>
      <c r="IG18" s="102"/>
      <c r="IH18" s="102"/>
      <c r="II18" s="102"/>
      <c r="IJ18" s="102"/>
      <c r="IK18" s="102"/>
      <c r="IL18" s="102"/>
      <c r="IM18" s="102"/>
      <c r="IN18" s="102"/>
      <c r="IO18" s="102"/>
      <c r="IP18" s="102"/>
      <c r="IQ18" s="102"/>
    </row>
    <row r="19" s="7" customFormat="1" ht="118" customHeight="1" spans="1:21">
      <c r="A19" s="47">
        <v>8</v>
      </c>
      <c r="B19" s="53" t="s">
        <v>78</v>
      </c>
      <c r="C19" s="53" t="s">
        <v>28</v>
      </c>
      <c r="D19" s="53" t="s">
        <v>79</v>
      </c>
      <c r="E19" s="53" t="s">
        <v>80</v>
      </c>
      <c r="F19" s="54" t="s">
        <v>81</v>
      </c>
      <c r="G19" s="55">
        <v>200</v>
      </c>
      <c r="H19" s="32" t="s">
        <v>32</v>
      </c>
      <c r="I19" s="54" t="s">
        <v>82</v>
      </c>
      <c r="J19" s="54" t="s">
        <v>83</v>
      </c>
      <c r="K19" s="53">
        <v>0</v>
      </c>
      <c r="L19" s="53">
        <v>2</v>
      </c>
      <c r="M19" s="53">
        <f>N19+O19</f>
        <v>0.22</v>
      </c>
      <c r="N19" s="53">
        <v>0.022</v>
      </c>
      <c r="O19" s="53">
        <v>0.198</v>
      </c>
      <c r="P19" s="53">
        <f>Q19+R19</f>
        <v>0.872</v>
      </c>
      <c r="Q19" s="53">
        <v>0.1</v>
      </c>
      <c r="R19" s="53">
        <v>0.772</v>
      </c>
      <c r="S19" s="80" t="s">
        <v>35</v>
      </c>
      <c r="T19" s="53" t="s">
        <v>36</v>
      </c>
      <c r="U19" s="72" t="s">
        <v>37</v>
      </c>
    </row>
    <row r="20" s="1" customFormat="1" ht="40" customHeight="1" spans="1:27">
      <c r="A20" s="29" t="s">
        <v>84</v>
      </c>
      <c r="B20" s="29"/>
      <c r="C20" s="30"/>
      <c r="D20" s="30"/>
      <c r="E20" s="29"/>
      <c r="F20" s="29"/>
      <c r="G20" s="56">
        <f t="shared" ref="G20:G23" si="0">G21</f>
        <v>8.25</v>
      </c>
      <c r="H20" s="32"/>
      <c r="I20" s="83"/>
      <c r="J20" s="83"/>
      <c r="K20" s="83"/>
      <c r="L20" s="76"/>
      <c r="M20" s="76"/>
      <c r="N20" s="30"/>
      <c r="O20" s="78"/>
      <c r="P20" s="30"/>
      <c r="Q20" s="30"/>
      <c r="R20" s="30"/>
      <c r="S20" s="30"/>
      <c r="T20" s="30"/>
      <c r="U20" s="72"/>
      <c r="V20" s="95"/>
      <c r="W20" s="96"/>
      <c r="X20" s="96"/>
      <c r="Y20" s="96"/>
      <c r="Z20" s="96"/>
      <c r="AA20" s="96"/>
    </row>
    <row r="21" s="1" customFormat="1" ht="40" customHeight="1" spans="1:27">
      <c r="A21" s="29" t="s">
        <v>85</v>
      </c>
      <c r="B21" s="29"/>
      <c r="C21" s="30"/>
      <c r="D21" s="30"/>
      <c r="E21" s="29"/>
      <c r="F21" s="29"/>
      <c r="G21" s="57">
        <f t="shared" si="0"/>
        <v>8.25</v>
      </c>
      <c r="H21" s="32"/>
      <c r="I21" s="84"/>
      <c r="J21" s="84"/>
      <c r="K21" s="84"/>
      <c r="L21" s="76"/>
      <c r="M21" s="76"/>
      <c r="N21" s="30"/>
      <c r="O21" s="78"/>
      <c r="P21" s="30"/>
      <c r="Q21" s="30"/>
      <c r="R21" s="30"/>
      <c r="S21" s="30"/>
      <c r="T21" s="30"/>
      <c r="U21" s="72"/>
      <c r="V21" s="95"/>
      <c r="W21" s="96"/>
      <c r="X21" s="96"/>
      <c r="Y21" s="96"/>
      <c r="Z21" s="96"/>
      <c r="AA21" s="96"/>
    </row>
    <row r="22" s="5" customFormat="1" ht="130" customHeight="1" spans="1:251">
      <c r="A22" s="43">
        <v>9</v>
      </c>
      <c r="B22" s="44" t="s">
        <v>86</v>
      </c>
      <c r="C22" s="44" t="s">
        <v>28</v>
      </c>
      <c r="D22" s="44" t="s">
        <v>29</v>
      </c>
      <c r="E22" s="44" t="s">
        <v>59</v>
      </c>
      <c r="F22" s="45" t="s">
        <v>87</v>
      </c>
      <c r="G22" s="46">
        <v>8.25</v>
      </c>
      <c r="H22" s="32" t="s">
        <v>32</v>
      </c>
      <c r="I22" s="45" t="s">
        <v>88</v>
      </c>
      <c r="J22" s="45" t="s">
        <v>89</v>
      </c>
      <c r="K22" s="48">
        <v>8</v>
      </c>
      <c r="L22" s="48">
        <v>31</v>
      </c>
      <c r="M22" s="48">
        <v>0.0055</v>
      </c>
      <c r="N22" s="48">
        <v>0.0055</v>
      </c>
      <c r="O22" s="48">
        <v>0</v>
      </c>
      <c r="P22" s="48">
        <v>0.0055</v>
      </c>
      <c r="Q22" s="48">
        <v>0.0055</v>
      </c>
      <c r="R22" s="48">
        <v>0</v>
      </c>
      <c r="S22" s="60" t="s">
        <v>76</v>
      </c>
      <c r="T22" s="44" t="s">
        <v>90</v>
      </c>
      <c r="U22" s="72" t="s">
        <v>37</v>
      </c>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01"/>
      <c r="CI22" s="101"/>
      <c r="CJ22" s="101"/>
      <c r="CK22" s="101"/>
      <c r="CL22" s="101"/>
      <c r="CM22" s="101"/>
      <c r="CN22" s="101"/>
      <c r="CO22" s="101"/>
      <c r="CP22" s="101"/>
      <c r="CQ22" s="101"/>
      <c r="CR22" s="101"/>
      <c r="CS22" s="101"/>
      <c r="CT22" s="101"/>
      <c r="CU22" s="101"/>
      <c r="CV22" s="101"/>
      <c r="CW22" s="101"/>
      <c r="CX22" s="101"/>
      <c r="CY22" s="101"/>
      <c r="CZ22" s="101"/>
      <c r="DA22" s="101"/>
      <c r="DB22" s="101"/>
      <c r="DC22" s="101"/>
      <c r="DD22" s="101"/>
      <c r="DE22" s="101"/>
      <c r="DF22" s="101"/>
      <c r="DG22" s="101"/>
      <c r="DH22" s="101"/>
      <c r="DI22" s="101"/>
      <c r="DJ22" s="101"/>
      <c r="DK22" s="101"/>
      <c r="DL22" s="101"/>
      <c r="DM22" s="101"/>
      <c r="DN22" s="101"/>
      <c r="DO22" s="101"/>
      <c r="DP22" s="101"/>
      <c r="DQ22" s="101"/>
      <c r="DR22" s="101"/>
      <c r="DS22" s="101"/>
      <c r="DT22" s="101"/>
      <c r="DU22" s="101"/>
      <c r="DV22" s="101"/>
      <c r="DW22" s="101"/>
      <c r="DX22" s="101"/>
      <c r="DY22" s="101"/>
      <c r="DZ22" s="101"/>
      <c r="EA22" s="101"/>
      <c r="EB22" s="101"/>
      <c r="EC22" s="101"/>
      <c r="ED22" s="101"/>
      <c r="EE22" s="101"/>
      <c r="EF22" s="101"/>
      <c r="EG22" s="101"/>
      <c r="EH22" s="101"/>
      <c r="EI22" s="101"/>
      <c r="EJ22" s="101"/>
      <c r="EK22" s="101"/>
      <c r="EL22" s="101"/>
      <c r="EM22" s="101"/>
      <c r="EN22" s="101"/>
      <c r="EO22" s="101"/>
      <c r="EP22" s="101"/>
      <c r="EQ22" s="101"/>
      <c r="ER22" s="101"/>
      <c r="ES22" s="101"/>
      <c r="ET22" s="101"/>
      <c r="EU22" s="101"/>
      <c r="EV22" s="101"/>
      <c r="EW22" s="101"/>
      <c r="EX22" s="101"/>
      <c r="EY22" s="101"/>
      <c r="EZ22" s="101"/>
      <c r="FA22" s="101"/>
      <c r="FB22" s="101"/>
      <c r="FC22" s="101"/>
      <c r="FD22" s="101"/>
      <c r="FE22" s="101"/>
      <c r="FF22" s="101"/>
      <c r="FG22" s="101"/>
      <c r="FH22" s="101"/>
      <c r="FI22" s="101"/>
      <c r="FJ22" s="101"/>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101"/>
      <c r="HQ22" s="101"/>
      <c r="HR22" s="101"/>
      <c r="HS22" s="101"/>
      <c r="HT22" s="101"/>
      <c r="HU22" s="101"/>
      <c r="HV22" s="101"/>
      <c r="HW22" s="101"/>
      <c r="HX22" s="101"/>
      <c r="HY22" s="101"/>
      <c r="HZ22" s="101"/>
      <c r="IA22" s="101"/>
      <c r="IB22" s="101"/>
      <c r="IC22" s="101"/>
      <c r="ID22" s="101"/>
      <c r="IE22" s="101"/>
      <c r="IF22" s="101"/>
      <c r="IG22" s="101"/>
      <c r="IH22" s="101"/>
      <c r="II22" s="101"/>
      <c r="IJ22" s="101"/>
      <c r="IK22" s="101"/>
      <c r="IL22" s="101"/>
      <c r="IM22" s="105"/>
      <c r="IN22" s="105"/>
      <c r="IO22" s="105"/>
      <c r="IP22" s="105"/>
      <c r="IQ22" s="105"/>
    </row>
    <row r="23" s="8" customFormat="1" ht="41" customHeight="1" spans="1:252">
      <c r="A23" s="29" t="s">
        <v>91</v>
      </c>
      <c r="B23" s="29"/>
      <c r="C23" s="30"/>
      <c r="D23" s="30"/>
      <c r="E23" s="29"/>
      <c r="F23" s="29"/>
      <c r="G23" s="58">
        <f t="shared" si="0"/>
        <v>31.69</v>
      </c>
      <c r="H23" s="32"/>
      <c r="I23" s="84"/>
      <c r="J23" s="84"/>
      <c r="K23" s="85"/>
      <c r="L23" s="86"/>
      <c r="M23" s="85"/>
      <c r="N23" s="87"/>
      <c r="O23" s="87"/>
      <c r="P23" s="87"/>
      <c r="Q23" s="103"/>
      <c r="R23" s="103"/>
      <c r="S23" s="103"/>
      <c r="T23" s="103"/>
      <c r="U23" s="72"/>
      <c r="IR23" s="108"/>
    </row>
    <row r="24" s="5" customFormat="1" ht="130" customHeight="1" spans="1:246">
      <c r="A24" s="43">
        <v>10</v>
      </c>
      <c r="B24" s="47" t="s">
        <v>92</v>
      </c>
      <c r="C24" s="47" t="s">
        <v>28</v>
      </c>
      <c r="D24" s="59" t="s">
        <v>93</v>
      </c>
      <c r="E24" s="60" t="s">
        <v>94</v>
      </c>
      <c r="F24" s="59" t="s">
        <v>95</v>
      </c>
      <c r="G24" s="61">
        <v>31.69</v>
      </c>
      <c r="H24" s="32" t="s">
        <v>32</v>
      </c>
      <c r="I24" s="54" t="s">
        <v>96</v>
      </c>
      <c r="J24" s="79" t="s">
        <v>97</v>
      </c>
      <c r="K24" s="88"/>
      <c r="L24" s="88"/>
      <c r="M24" s="88">
        <f>N24+O24</f>
        <v>0.0776</v>
      </c>
      <c r="N24" s="88">
        <v>0.0085</v>
      </c>
      <c r="O24" s="88">
        <v>0.0691</v>
      </c>
      <c r="P24" s="88">
        <f>Q24+R24</f>
        <v>0.3254</v>
      </c>
      <c r="Q24" s="88">
        <v>0.0258</v>
      </c>
      <c r="R24" s="88">
        <v>0.2996</v>
      </c>
      <c r="S24" s="60" t="s">
        <v>54</v>
      </c>
      <c r="T24" s="60" t="s">
        <v>55</v>
      </c>
      <c r="U24" s="72" t="s">
        <v>37</v>
      </c>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4"/>
      <c r="DV24" s="104"/>
      <c r="DW24" s="104"/>
      <c r="DX24" s="104"/>
      <c r="DY24" s="104"/>
      <c r="DZ24" s="104"/>
      <c r="EA24" s="104"/>
      <c r="EB24" s="104"/>
      <c r="EC24" s="104"/>
      <c r="ED24" s="104"/>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row>
  </sheetData>
  <mergeCells count="27">
    <mergeCell ref="A1:T1"/>
    <mergeCell ref="I2:R2"/>
    <mergeCell ref="K3:L3"/>
    <mergeCell ref="M3:O3"/>
    <mergeCell ref="P3:R3"/>
    <mergeCell ref="A6:F6"/>
    <mergeCell ref="A7:F7"/>
    <mergeCell ref="A12:F12"/>
    <mergeCell ref="A13:F13"/>
    <mergeCell ref="A15:F15"/>
    <mergeCell ref="A16:F16"/>
    <mergeCell ref="A20:F20"/>
    <mergeCell ref="A21:F21"/>
    <mergeCell ref="A23:F23"/>
    <mergeCell ref="A2:A4"/>
    <mergeCell ref="B2:B4"/>
    <mergeCell ref="C2:C4"/>
    <mergeCell ref="D2:D4"/>
    <mergeCell ref="E2:E4"/>
    <mergeCell ref="F2:F4"/>
    <mergeCell ref="G2:G4"/>
    <mergeCell ref="H2:H4"/>
    <mergeCell ref="I3:I4"/>
    <mergeCell ref="J3:J4"/>
    <mergeCell ref="S2:S4"/>
    <mergeCell ref="T2:T4"/>
    <mergeCell ref="U2:U4"/>
  </mergeCells>
  <pageMargins left="0.354166666666667" right="0.236111111111111" top="0.590277777777778" bottom="0.472222222222222" header="0.5" footer="0.5"/>
  <pageSetup paperSize="9" scale="3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遇上你是我的缘</cp:lastModifiedBy>
  <dcterms:created xsi:type="dcterms:W3CDTF">2025-05-01T06:39:35Z</dcterms:created>
  <dcterms:modified xsi:type="dcterms:W3CDTF">2025-07-29T10:49:12Z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BC7662F6AB1D4DEAB578238F76C393C8_13</vt:lpwstr>
  </property>
  <property fmtid="{D5CDD505-2E9C-101B-9397-08002B2CF9AE}" pid="3" name="KSOProductBuildVer">
    <vt:lpwstr>2052-12.1.0.18276</vt:lpwstr>
  </property>
</Properties>
</file>