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5440" windowHeight="12540" activeTab="1"/>
  </bookViews>
  <sheets>
    <sheet name="2022年第四季度" sheetId="8" r:id="rId1"/>
    <sheet name="2023年第一季度" sheetId="5" r:id="rId2"/>
  </sheets>
  <calcPr calcId="114210" fullPrecision="0"/>
</workbook>
</file>

<file path=xl/calcChain.xml><?xml version="1.0" encoding="utf-8"?>
<calcChain xmlns="http://schemas.openxmlformats.org/spreadsheetml/2006/main">
  <c r="J61" i="5"/>
  <c r="I61"/>
  <c r="H61"/>
  <c r="G61"/>
  <c r="F61"/>
  <c r="J60"/>
  <c r="I60"/>
  <c r="H60"/>
  <c r="G60"/>
  <c r="F60"/>
  <c r="J59"/>
  <c r="I59"/>
  <c r="H59"/>
  <c r="G59"/>
  <c r="F59"/>
  <c r="J58"/>
  <c r="I58"/>
  <c r="H58"/>
  <c r="G58"/>
  <c r="F58"/>
  <c r="J57"/>
  <c r="I57"/>
  <c r="H57"/>
  <c r="G57"/>
  <c r="F57"/>
  <c r="J56"/>
  <c r="I56"/>
  <c r="H56"/>
  <c r="G56"/>
  <c r="F56"/>
  <c r="J55"/>
  <c r="I55"/>
  <c r="H55"/>
  <c r="G55"/>
  <c r="F55"/>
  <c r="J54"/>
  <c r="I54"/>
  <c r="H54"/>
  <c r="G54"/>
  <c r="F54"/>
  <c r="J53"/>
  <c r="I53"/>
  <c r="H53"/>
  <c r="G53"/>
  <c r="F53"/>
  <c r="J52"/>
  <c r="I52"/>
  <c r="H52"/>
  <c r="G52"/>
  <c r="F52"/>
  <c r="J51"/>
  <c r="I51"/>
  <c r="H51"/>
  <c r="G51"/>
  <c r="F51"/>
  <c r="J50"/>
  <c r="I50"/>
  <c r="H50"/>
  <c r="G50"/>
  <c r="F50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I5"/>
  <c r="H5"/>
  <c r="G5"/>
  <c r="F5"/>
  <c r="J4"/>
  <c r="I4"/>
  <c r="H4"/>
  <c r="G4"/>
  <c r="F4"/>
  <c r="J35" i="8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I5"/>
  <c r="H5"/>
  <c r="G5"/>
  <c r="F5"/>
  <c r="J4"/>
  <c r="I4"/>
  <c r="H4"/>
  <c r="G4"/>
  <c r="F4"/>
</calcChain>
</file>

<file path=xl/sharedStrings.xml><?xml version="1.0" encoding="utf-8"?>
<sst xmlns="http://schemas.openxmlformats.org/spreadsheetml/2006/main" count="660" uniqueCount="109">
  <si>
    <t>2022年第四季度高校毕业生社会保险补贴享受人员名单汇总表</t>
  </si>
  <si>
    <t>序号</t>
  </si>
  <si>
    <t>姓名</t>
  </si>
  <si>
    <t>缴费期限</t>
  </si>
  <si>
    <t>缴费   时间
（月）</t>
  </si>
  <si>
    <t>缴费
基数（元）</t>
  </si>
  <si>
    <t>实缴养老保险费单位缴费部分
（16%）</t>
  </si>
  <si>
    <t>实缴失业保险费单位缴费部分（0.7%）</t>
  </si>
  <si>
    <t>实缴医疗保险费单位缴费部分（9%）</t>
  </si>
  <si>
    <t>实缴大病保险单位缴费部分
（每月16.98元）</t>
  </si>
  <si>
    <t>合计单位
缴费
（元）</t>
  </si>
  <si>
    <t>签订合同单位名称</t>
  </si>
  <si>
    <t>目前参保单位名称</t>
  </si>
  <si>
    <t>参保单位是否小微企业</t>
  </si>
  <si>
    <t>拨付企业名称</t>
  </si>
  <si>
    <t>拨付金额
（元）</t>
  </si>
  <si>
    <t>拨付情况</t>
  </si>
  <si>
    <t>陈鑫睿</t>
  </si>
  <si>
    <t>2022.10-12</t>
  </si>
  <si>
    <t>兰州新区交通投资建设有限公司</t>
  </si>
  <si>
    <t>是</t>
  </si>
  <si>
    <t>2022年第三季度拨付1个月补贴</t>
  </si>
  <si>
    <t>达俊臣</t>
  </si>
  <si>
    <t>康永秀</t>
  </si>
  <si>
    <t>牛娇娇</t>
  </si>
  <si>
    <t>刘靖</t>
  </si>
  <si>
    <t>王  芫</t>
  </si>
  <si>
    <t>兰州新区土地资产投资管理有限公司</t>
  </si>
  <si>
    <t>2022年第三季度拨付3个月补贴</t>
  </si>
  <si>
    <t>陶  颖</t>
  </si>
  <si>
    <t>兰州新区农投贸易有限责任公司</t>
  </si>
  <si>
    <t>2022年第三季度拨付2个月补贴</t>
  </si>
  <si>
    <t>魏子博</t>
  </si>
  <si>
    <t>兰州新区城投地产置业有限公司</t>
  </si>
  <si>
    <t>俞燕琳</t>
  </si>
  <si>
    <t>刘许霞</t>
  </si>
  <si>
    <t>祁君花</t>
  </si>
  <si>
    <t>2022年第一、二、三季度拨付9个月补贴</t>
  </si>
  <si>
    <t>鞠家伟</t>
  </si>
  <si>
    <t>兰州新区水务管理投资集团有限公司</t>
  </si>
  <si>
    <t>兰州新区供排水有限公司</t>
  </si>
  <si>
    <t>2022年第二、三季度拨付4个月补贴</t>
  </si>
  <si>
    <t>姚正森</t>
  </si>
  <si>
    <t>蒲增锐</t>
  </si>
  <si>
    <t>杨静玮</t>
  </si>
  <si>
    <t>董为达</t>
  </si>
  <si>
    <t>戴雨洁</t>
  </si>
  <si>
    <t>张锦晖</t>
  </si>
  <si>
    <t>王倩</t>
  </si>
  <si>
    <t>火莹</t>
  </si>
  <si>
    <t>刘亚莉</t>
  </si>
  <si>
    <t>穆若兰</t>
  </si>
  <si>
    <t>张甲之</t>
  </si>
  <si>
    <t>孙艺心</t>
  </si>
  <si>
    <t>李文炳</t>
  </si>
  <si>
    <t>陈凤英</t>
  </si>
  <si>
    <t>苟凌汉</t>
  </si>
  <si>
    <t>杨梅</t>
  </si>
  <si>
    <t>姚彩萍</t>
  </si>
  <si>
    <t>南力文</t>
  </si>
  <si>
    <t>李彦庆</t>
  </si>
  <si>
    <t>杜小丽</t>
  </si>
  <si>
    <t>兰州新区水务建设咨询有限公司</t>
  </si>
  <si>
    <t>实缴大病保险单位缴费部分
（每月16元）</t>
  </si>
  <si>
    <t>姜昊辰</t>
  </si>
  <si>
    <t>2023.1-3</t>
  </si>
  <si>
    <t>兰州新华互联网中等职业学校有限公司</t>
  </si>
  <si>
    <t>首次申请</t>
  </si>
  <si>
    <t>颜丽瑾</t>
  </si>
  <si>
    <t>杨振军</t>
  </si>
  <si>
    <t>伏婷婷</t>
  </si>
  <si>
    <t>辛娜</t>
  </si>
  <si>
    <t>陈小雪</t>
  </si>
  <si>
    <t>马小平</t>
  </si>
  <si>
    <t>马尚婷</t>
  </si>
  <si>
    <t>兰州新区瑞岭博雅酒店餐饮管理有限公司</t>
  </si>
  <si>
    <t>梁辰</t>
  </si>
  <si>
    <t>兰州惠宜康市场管理服务有限公司</t>
  </si>
  <si>
    <t>苟宝霞</t>
  </si>
  <si>
    <t>兰州工大工程检测科技有限公司</t>
  </si>
  <si>
    <t>韩阳</t>
  </si>
  <si>
    <t>刘康</t>
  </si>
  <si>
    <t>刘强</t>
  </si>
  <si>
    <t>武天权</t>
  </si>
  <si>
    <t>段佳庆</t>
  </si>
  <si>
    <t>甘肃万通未来汽车技工学校有限公司</t>
  </si>
  <si>
    <t>齐艳</t>
  </si>
  <si>
    <t>冯普萱</t>
  </si>
  <si>
    <t>兰州新区科技文化旅游集团有限公司</t>
  </si>
  <si>
    <t>兰州新区酒店餐饮管理有限公司</t>
  </si>
  <si>
    <t>常泽宇</t>
  </si>
  <si>
    <t>兰州新区文化旅游投资管理有限公司</t>
  </si>
  <si>
    <t>白宜璇</t>
  </si>
  <si>
    <t>兰州新区大数据投资建设管理有限公司</t>
  </si>
  <si>
    <t>陈昊</t>
  </si>
  <si>
    <t>余哲波</t>
  </si>
  <si>
    <t>孙菊秀</t>
  </si>
  <si>
    <t>甘肃恒海智创生物医药科技研究发展有限公司</t>
  </si>
  <si>
    <t>牛 涛</t>
  </si>
  <si>
    <t>滕晓东</t>
  </si>
  <si>
    <t>2022年第三、四季度拨付4个月补贴</t>
  </si>
  <si>
    <t>2022年第三、四季度拨付6个月补贴</t>
  </si>
  <si>
    <t>2022年第三、四季度拨付5个月补贴</t>
  </si>
  <si>
    <t>袁智悍</t>
  </si>
  <si>
    <t>李亮亮</t>
  </si>
  <si>
    <t>甘肃新高原农牧发展有限公司</t>
  </si>
  <si>
    <t>张田裕</t>
  </si>
  <si>
    <t>2022年第二、三、四季度拨付7个月补贴</t>
  </si>
  <si>
    <t>2023年第一季度高校毕业生社会保险补贴享受人员名单汇总表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</si>
</sst>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6"/>
      <name val="Microsoft YaHei"/>
      <family val="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63"/>
      <name val="仿宋_GB2312"/>
      <charset val="134"/>
    </font>
    <font>
      <sz val="12"/>
      <color indexed="8"/>
      <name val="宋体"/>
      <charset val="134"/>
    </font>
    <font>
      <b/>
      <sz val="11"/>
      <name val="Microsoft YaHei"/>
      <family val="2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/>
    <xf numFmtId="0" fontId="15" fillId="0" borderId="0">
      <alignment vertical="center"/>
    </xf>
    <xf numFmtId="0" fontId="13" fillId="0" borderId="0">
      <protection locked="0"/>
    </xf>
    <xf numFmtId="0" fontId="12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">
    <cellStyle name="Normal" xfId="1"/>
    <cellStyle name="常规" xfId="0" builtinId="0"/>
    <cellStyle name="常规 10" xfId="2"/>
    <cellStyle name="常规 2" xfId="3"/>
    <cellStyle name="常规 2 2" xfId="4"/>
  </cellStyles>
  <dxfs count="14"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5"/>
  <sheetViews>
    <sheetView workbookViewId="0">
      <selection activeCell="R4" sqref="R4"/>
    </sheetView>
  </sheetViews>
  <sheetFormatPr defaultColWidth="9" defaultRowHeight="13.5"/>
  <cols>
    <col min="1" max="1" width="5.625" style="4" customWidth="1"/>
    <col min="2" max="2" width="8" style="4" customWidth="1"/>
    <col min="3" max="3" width="14.875" style="4" customWidth="1"/>
    <col min="4" max="4" width="6.75" style="4" customWidth="1"/>
    <col min="5" max="5" width="9.375" style="4" customWidth="1"/>
    <col min="6" max="6" width="10.125" style="4" customWidth="1"/>
    <col min="7" max="7" width="12.125" style="4" customWidth="1"/>
    <col min="8" max="8" width="11.625" style="4" customWidth="1"/>
    <col min="9" max="9" width="10.5" style="4" customWidth="1"/>
    <col min="10" max="10" width="9.875" style="4" customWidth="1"/>
    <col min="11" max="11" width="17.375" style="4" customWidth="1"/>
    <col min="12" max="12" width="15.625" style="4" customWidth="1"/>
    <col min="13" max="13" width="6.5" style="4" customWidth="1"/>
    <col min="14" max="14" width="15.625" style="4" customWidth="1"/>
    <col min="15" max="15" width="9.875" style="4" customWidth="1"/>
    <col min="16" max="16" width="16.625" style="4" customWidth="1"/>
  </cols>
  <sheetData>
    <row r="1" spans="1:256" ht="59.1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256" ht="35.1" customHeight="1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</row>
    <row r="3" spans="1:256" ht="48.95" customHeight="1">
      <c r="A3" s="19"/>
      <c r="B3" s="19"/>
      <c r="C3" s="19"/>
      <c r="D3" s="19"/>
      <c r="E3" s="20"/>
      <c r="F3" s="20"/>
      <c r="G3" s="20"/>
      <c r="H3" s="20"/>
      <c r="I3" s="20"/>
      <c r="J3" s="20"/>
      <c r="K3" s="19"/>
      <c r="L3" s="19"/>
      <c r="M3" s="19"/>
      <c r="N3" s="19"/>
      <c r="O3" s="19"/>
      <c r="P3" s="19"/>
    </row>
    <row r="4" spans="1:256" s="4" customFormat="1" ht="60" customHeight="1">
      <c r="A4" s="11">
        <v>1</v>
      </c>
      <c r="B4" s="18" t="s">
        <v>17</v>
      </c>
      <c r="C4" s="11" t="s">
        <v>18</v>
      </c>
      <c r="D4" s="9">
        <v>3</v>
      </c>
      <c r="E4" s="12">
        <v>4700</v>
      </c>
      <c r="F4" s="13">
        <f>ROUND(D4*E4*16%,2)</f>
        <v>2256</v>
      </c>
      <c r="G4" s="13">
        <f>ROUND(D4*E4*0.7%,2)</f>
        <v>98.7</v>
      </c>
      <c r="H4" s="13">
        <f>ROUND(D4*E4*9%,2)</f>
        <v>1269</v>
      </c>
      <c r="I4" s="13">
        <f>D4*16.98</f>
        <v>50.94</v>
      </c>
      <c r="J4" s="13">
        <f>F4+G4+H4++I4</f>
        <v>3674.64</v>
      </c>
      <c r="K4" s="11" t="s">
        <v>19</v>
      </c>
      <c r="L4" s="11" t="s">
        <v>19</v>
      </c>
      <c r="M4" s="11" t="s">
        <v>20</v>
      </c>
      <c r="N4" s="11" t="s">
        <v>19</v>
      </c>
      <c r="O4" s="9">
        <v>3674.64</v>
      </c>
      <c r="P4" s="9" t="s">
        <v>21</v>
      </c>
    </row>
    <row r="5" spans="1:256" s="4" customFormat="1" ht="60" customHeight="1">
      <c r="A5" s="11">
        <v>2</v>
      </c>
      <c r="B5" s="18" t="s">
        <v>22</v>
      </c>
      <c r="C5" s="11" t="s">
        <v>18</v>
      </c>
      <c r="D5" s="9">
        <v>3</v>
      </c>
      <c r="E5" s="12">
        <v>4700</v>
      </c>
      <c r="F5" s="13">
        <f t="shared" ref="F5:F35" si="0">ROUND(D5*E5*16%,2)</f>
        <v>2256</v>
      </c>
      <c r="G5" s="13">
        <f t="shared" ref="G5:G35" si="1">ROUND(D5*E5*0.7%,2)</f>
        <v>98.7</v>
      </c>
      <c r="H5" s="13">
        <f t="shared" ref="H5:H35" si="2">ROUND(D5*E5*9%,2)</f>
        <v>1269</v>
      </c>
      <c r="I5" s="13">
        <f t="shared" ref="I5:I35" si="3">D5*16.98</f>
        <v>50.94</v>
      </c>
      <c r="J5" s="13">
        <f t="shared" ref="J5:J35" si="4">F5+G5+H5++I5</f>
        <v>3674.64</v>
      </c>
      <c r="K5" s="11" t="s">
        <v>19</v>
      </c>
      <c r="L5" s="11" t="s">
        <v>19</v>
      </c>
      <c r="M5" s="11" t="s">
        <v>20</v>
      </c>
      <c r="N5" s="11" t="s">
        <v>19</v>
      </c>
      <c r="O5" s="9">
        <v>3674.64</v>
      </c>
      <c r="P5" s="9" t="s">
        <v>21</v>
      </c>
    </row>
    <row r="6" spans="1:256" s="4" customFormat="1" ht="60" customHeight="1">
      <c r="A6" s="11">
        <v>3</v>
      </c>
      <c r="B6" s="18" t="s">
        <v>23</v>
      </c>
      <c r="C6" s="11" t="s">
        <v>18</v>
      </c>
      <c r="D6" s="9">
        <v>3</v>
      </c>
      <c r="E6" s="12">
        <v>4700</v>
      </c>
      <c r="F6" s="13">
        <f t="shared" si="0"/>
        <v>2256</v>
      </c>
      <c r="G6" s="13">
        <f t="shared" si="1"/>
        <v>98.7</v>
      </c>
      <c r="H6" s="13">
        <f t="shared" si="2"/>
        <v>1269</v>
      </c>
      <c r="I6" s="13">
        <f t="shared" si="3"/>
        <v>50.94</v>
      </c>
      <c r="J6" s="13">
        <f t="shared" si="4"/>
        <v>3674.64</v>
      </c>
      <c r="K6" s="11" t="s">
        <v>19</v>
      </c>
      <c r="L6" s="11" t="s">
        <v>19</v>
      </c>
      <c r="M6" s="11" t="s">
        <v>20</v>
      </c>
      <c r="N6" s="11" t="s">
        <v>19</v>
      </c>
      <c r="O6" s="9">
        <v>3674.64</v>
      </c>
      <c r="P6" s="9" t="s">
        <v>21</v>
      </c>
    </row>
    <row r="7" spans="1:256" s="4" customFormat="1" ht="60" customHeight="1">
      <c r="A7" s="11">
        <v>4</v>
      </c>
      <c r="B7" s="18" t="s">
        <v>24</v>
      </c>
      <c r="C7" s="11" t="s">
        <v>18</v>
      </c>
      <c r="D7" s="9">
        <v>3</v>
      </c>
      <c r="E7" s="12">
        <v>4700</v>
      </c>
      <c r="F7" s="13">
        <f t="shared" si="0"/>
        <v>2256</v>
      </c>
      <c r="G7" s="13">
        <f t="shared" si="1"/>
        <v>98.7</v>
      </c>
      <c r="H7" s="13">
        <f t="shared" si="2"/>
        <v>1269</v>
      </c>
      <c r="I7" s="13">
        <f t="shared" si="3"/>
        <v>50.94</v>
      </c>
      <c r="J7" s="13">
        <f t="shared" si="4"/>
        <v>3674.64</v>
      </c>
      <c r="K7" s="11" t="s">
        <v>19</v>
      </c>
      <c r="L7" s="11" t="s">
        <v>19</v>
      </c>
      <c r="M7" s="11" t="s">
        <v>20</v>
      </c>
      <c r="N7" s="11" t="s">
        <v>19</v>
      </c>
      <c r="O7" s="9">
        <v>3674.64</v>
      </c>
      <c r="P7" s="9" t="s">
        <v>21</v>
      </c>
    </row>
    <row r="8" spans="1:256" s="4" customFormat="1" ht="60" customHeight="1">
      <c r="A8" s="11">
        <v>5</v>
      </c>
      <c r="B8" s="18" t="s">
        <v>25</v>
      </c>
      <c r="C8" s="11" t="s">
        <v>18</v>
      </c>
      <c r="D8" s="9">
        <v>3</v>
      </c>
      <c r="E8" s="12">
        <v>4700</v>
      </c>
      <c r="F8" s="13">
        <f t="shared" si="0"/>
        <v>2256</v>
      </c>
      <c r="G8" s="13">
        <f t="shared" si="1"/>
        <v>98.7</v>
      </c>
      <c r="H8" s="13">
        <f t="shared" si="2"/>
        <v>1269</v>
      </c>
      <c r="I8" s="13">
        <f t="shared" si="3"/>
        <v>50.94</v>
      </c>
      <c r="J8" s="13">
        <f t="shared" si="4"/>
        <v>3674.64</v>
      </c>
      <c r="K8" s="11" t="s">
        <v>19</v>
      </c>
      <c r="L8" s="11" t="s">
        <v>19</v>
      </c>
      <c r="M8" s="11" t="s">
        <v>20</v>
      </c>
      <c r="N8" s="11" t="s">
        <v>19</v>
      </c>
      <c r="O8" s="9">
        <v>3674.64</v>
      </c>
      <c r="P8" s="9" t="s">
        <v>21</v>
      </c>
    </row>
    <row r="9" spans="1:256" s="1" customFormat="1" ht="60" customHeight="1">
      <c r="A9" s="11">
        <v>6</v>
      </c>
      <c r="B9" s="16" t="s">
        <v>26</v>
      </c>
      <c r="C9" s="11" t="s">
        <v>18</v>
      </c>
      <c r="D9" s="7">
        <v>3</v>
      </c>
      <c r="E9" s="8">
        <v>4200</v>
      </c>
      <c r="F9" s="13">
        <f t="shared" si="0"/>
        <v>2016</v>
      </c>
      <c r="G9" s="13">
        <f t="shared" si="1"/>
        <v>88.2</v>
      </c>
      <c r="H9" s="13">
        <f t="shared" si="2"/>
        <v>1134</v>
      </c>
      <c r="I9" s="13">
        <f t="shared" si="3"/>
        <v>50.94</v>
      </c>
      <c r="J9" s="13">
        <f t="shared" si="4"/>
        <v>3289.14</v>
      </c>
      <c r="K9" s="7" t="s">
        <v>27</v>
      </c>
      <c r="L9" s="7" t="s">
        <v>27</v>
      </c>
      <c r="M9" s="7" t="s">
        <v>20</v>
      </c>
      <c r="N9" s="7" t="s">
        <v>27</v>
      </c>
      <c r="O9" s="8">
        <v>3289.14</v>
      </c>
      <c r="P9" s="9" t="s">
        <v>28</v>
      </c>
    </row>
    <row r="10" spans="1:256" ht="60" customHeight="1">
      <c r="A10" s="11">
        <v>7</v>
      </c>
      <c r="B10" s="16" t="s">
        <v>29</v>
      </c>
      <c r="C10" s="11" t="s">
        <v>18</v>
      </c>
      <c r="D10" s="7">
        <v>3</v>
      </c>
      <c r="E10" s="8">
        <v>4200</v>
      </c>
      <c r="F10" s="13">
        <f t="shared" si="0"/>
        <v>2016</v>
      </c>
      <c r="G10" s="13">
        <f t="shared" si="1"/>
        <v>88.2</v>
      </c>
      <c r="H10" s="13">
        <f t="shared" si="2"/>
        <v>1134</v>
      </c>
      <c r="I10" s="13">
        <f t="shared" si="3"/>
        <v>50.94</v>
      </c>
      <c r="J10" s="13">
        <f t="shared" si="4"/>
        <v>3289.14</v>
      </c>
      <c r="K10" s="7" t="s">
        <v>30</v>
      </c>
      <c r="L10" s="7" t="s">
        <v>30</v>
      </c>
      <c r="M10" s="7" t="s">
        <v>20</v>
      </c>
      <c r="N10" s="7" t="s">
        <v>30</v>
      </c>
      <c r="O10" s="8">
        <v>3289.14</v>
      </c>
      <c r="P10" s="9" t="s">
        <v>31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pans="1:256" s="1" customFormat="1" ht="60" customHeight="1">
      <c r="A11" s="11">
        <v>8</v>
      </c>
      <c r="B11" s="7" t="s">
        <v>32</v>
      </c>
      <c r="C11" s="11" t="s">
        <v>18</v>
      </c>
      <c r="D11" s="7">
        <v>3</v>
      </c>
      <c r="E11" s="8">
        <v>4700</v>
      </c>
      <c r="F11" s="13">
        <f t="shared" si="0"/>
        <v>2256</v>
      </c>
      <c r="G11" s="13">
        <f t="shared" si="1"/>
        <v>98.7</v>
      </c>
      <c r="H11" s="13">
        <f t="shared" si="2"/>
        <v>1269</v>
      </c>
      <c r="I11" s="13">
        <f t="shared" si="3"/>
        <v>50.94</v>
      </c>
      <c r="J11" s="13">
        <f t="shared" si="4"/>
        <v>3674.64</v>
      </c>
      <c r="K11" s="7" t="s">
        <v>33</v>
      </c>
      <c r="L11" s="7" t="s">
        <v>33</v>
      </c>
      <c r="M11" s="7" t="s">
        <v>20</v>
      </c>
      <c r="N11" s="7" t="s">
        <v>33</v>
      </c>
      <c r="O11" s="8">
        <v>3674.64</v>
      </c>
      <c r="P11" s="9" t="s">
        <v>21</v>
      </c>
    </row>
    <row r="12" spans="1:256" s="1" customFormat="1" ht="60" customHeight="1">
      <c r="A12" s="11">
        <v>9</v>
      </c>
      <c r="B12" s="7" t="s">
        <v>34</v>
      </c>
      <c r="C12" s="11" t="s">
        <v>18</v>
      </c>
      <c r="D12" s="7">
        <v>3</v>
      </c>
      <c r="E12" s="8">
        <v>4700</v>
      </c>
      <c r="F12" s="13">
        <f t="shared" si="0"/>
        <v>2256</v>
      </c>
      <c r="G12" s="13">
        <f t="shared" si="1"/>
        <v>98.7</v>
      </c>
      <c r="H12" s="13">
        <f t="shared" si="2"/>
        <v>1269</v>
      </c>
      <c r="I12" s="13">
        <f t="shared" si="3"/>
        <v>50.94</v>
      </c>
      <c r="J12" s="13">
        <f t="shared" si="4"/>
        <v>3674.64</v>
      </c>
      <c r="K12" s="7" t="s">
        <v>33</v>
      </c>
      <c r="L12" s="7" t="s">
        <v>33</v>
      </c>
      <c r="M12" s="7" t="s">
        <v>20</v>
      </c>
      <c r="N12" s="7" t="s">
        <v>33</v>
      </c>
      <c r="O12" s="8">
        <v>3674.64</v>
      </c>
      <c r="P12" s="9" t="s">
        <v>21</v>
      </c>
    </row>
    <row r="13" spans="1:256" s="1" customFormat="1" ht="60" customHeight="1">
      <c r="A13" s="11">
        <v>10</v>
      </c>
      <c r="B13" s="7" t="s">
        <v>35</v>
      </c>
      <c r="C13" s="11" t="s">
        <v>18</v>
      </c>
      <c r="D13" s="7">
        <v>3</v>
      </c>
      <c r="E13" s="8">
        <v>4700</v>
      </c>
      <c r="F13" s="13">
        <f t="shared" si="0"/>
        <v>2256</v>
      </c>
      <c r="G13" s="13">
        <f t="shared" si="1"/>
        <v>98.7</v>
      </c>
      <c r="H13" s="13">
        <f t="shared" si="2"/>
        <v>1269</v>
      </c>
      <c r="I13" s="13">
        <f t="shared" si="3"/>
        <v>50.94</v>
      </c>
      <c r="J13" s="13">
        <f t="shared" si="4"/>
        <v>3674.64</v>
      </c>
      <c r="K13" s="7" t="s">
        <v>33</v>
      </c>
      <c r="L13" s="7" t="s">
        <v>33</v>
      </c>
      <c r="M13" s="7" t="s">
        <v>20</v>
      </c>
      <c r="N13" s="7" t="s">
        <v>33</v>
      </c>
      <c r="O13" s="8">
        <v>3674.64</v>
      </c>
      <c r="P13" s="9" t="s">
        <v>21</v>
      </c>
    </row>
    <row r="14" spans="1:256" s="1" customFormat="1" ht="60" customHeight="1">
      <c r="A14" s="11">
        <v>11</v>
      </c>
      <c r="B14" s="7" t="s">
        <v>36</v>
      </c>
      <c r="C14" s="13">
        <v>2022.1</v>
      </c>
      <c r="D14" s="7">
        <v>1</v>
      </c>
      <c r="E14" s="8">
        <v>4800</v>
      </c>
      <c r="F14" s="13">
        <f t="shared" si="0"/>
        <v>768</v>
      </c>
      <c r="G14" s="13">
        <f t="shared" si="1"/>
        <v>33.6</v>
      </c>
      <c r="H14" s="13">
        <f t="shared" si="2"/>
        <v>432</v>
      </c>
      <c r="I14" s="13">
        <f t="shared" si="3"/>
        <v>16.98</v>
      </c>
      <c r="J14" s="13">
        <f t="shared" si="4"/>
        <v>1250.58</v>
      </c>
      <c r="K14" s="7" t="s">
        <v>33</v>
      </c>
      <c r="L14" s="7" t="s">
        <v>33</v>
      </c>
      <c r="M14" s="7" t="s">
        <v>20</v>
      </c>
      <c r="N14" s="7" t="s">
        <v>33</v>
      </c>
      <c r="O14" s="8">
        <v>1250.58</v>
      </c>
      <c r="P14" s="9" t="s">
        <v>37</v>
      </c>
    </row>
    <row r="15" spans="1:256" s="1" customFormat="1" ht="60" customHeight="1">
      <c r="A15" s="11">
        <v>12</v>
      </c>
      <c r="B15" s="7" t="s">
        <v>38</v>
      </c>
      <c r="C15" s="11" t="s">
        <v>18</v>
      </c>
      <c r="D15" s="7">
        <v>3</v>
      </c>
      <c r="E15" s="8">
        <v>3840</v>
      </c>
      <c r="F15" s="13">
        <f t="shared" si="0"/>
        <v>1843.2</v>
      </c>
      <c r="G15" s="13">
        <f t="shared" si="1"/>
        <v>80.64</v>
      </c>
      <c r="H15" s="13">
        <f t="shared" si="2"/>
        <v>1036.8</v>
      </c>
      <c r="I15" s="13">
        <f t="shared" si="3"/>
        <v>50.94</v>
      </c>
      <c r="J15" s="13">
        <f t="shared" si="4"/>
        <v>3011.58</v>
      </c>
      <c r="K15" s="7" t="s">
        <v>39</v>
      </c>
      <c r="L15" s="7" t="s">
        <v>40</v>
      </c>
      <c r="M15" s="7" t="s">
        <v>20</v>
      </c>
      <c r="N15" s="7" t="s">
        <v>40</v>
      </c>
      <c r="O15" s="8">
        <v>3011.58</v>
      </c>
      <c r="P15" s="9" t="s">
        <v>41</v>
      </c>
    </row>
    <row r="16" spans="1:256" ht="60" customHeight="1">
      <c r="A16" s="11">
        <v>13</v>
      </c>
      <c r="B16" s="7" t="s">
        <v>42</v>
      </c>
      <c r="C16" s="11" t="s">
        <v>18</v>
      </c>
      <c r="D16" s="7">
        <v>3</v>
      </c>
      <c r="E16" s="8">
        <v>3840</v>
      </c>
      <c r="F16" s="13">
        <f t="shared" si="0"/>
        <v>1843.2</v>
      </c>
      <c r="G16" s="13">
        <f t="shared" si="1"/>
        <v>80.64</v>
      </c>
      <c r="H16" s="13">
        <f t="shared" si="2"/>
        <v>1036.8</v>
      </c>
      <c r="I16" s="13">
        <f t="shared" si="3"/>
        <v>50.94</v>
      </c>
      <c r="J16" s="13">
        <f t="shared" si="4"/>
        <v>3011.58</v>
      </c>
      <c r="K16" s="7" t="s">
        <v>39</v>
      </c>
      <c r="L16" s="7" t="s">
        <v>40</v>
      </c>
      <c r="M16" s="7" t="s">
        <v>20</v>
      </c>
      <c r="N16" s="7" t="s">
        <v>40</v>
      </c>
      <c r="O16" s="8">
        <v>3011.58</v>
      </c>
      <c r="P16" s="9" t="s">
        <v>41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ht="60" customHeight="1">
      <c r="A17" s="11">
        <v>14</v>
      </c>
      <c r="B17" s="7" t="s">
        <v>43</v>
      </c>
      <c r="C17" s="11" t="s">
        <v>18</v>
      </c>
      <c r="D17" s="7">
        <v>3</v>
      </c>
      <c r="E17" s="8">
        <v>3840</v>
      </c>
      <c r="F17" s="13">
        <f t="shared" si="0"/>
        <v>1843.2</v>
      </c>
      <c r="G17" s="13">
        <f t="shared" si="1"/>
        <v>80.64</v>
      </c>
      <c r="H17" s="13">
        <f t="shared" si="2"/>
        <v>1036.8</v>
      </c>
      <c r="I17" s="13">
        <f t="shared" si="3"/>
        <v>50.94</v>
      </c>
      <c r="J17" s="13">
        <f t="shared" si="4"/>
        <v>3011.58</v>
      </c>
      <c r="K17" s="7" t="s">
        <v>39</v>
      </c>
      <c r="L17" s="7" t="s">
        <v>40</v>
      </c>
      <c r="M17" s="7" t="s">
        <v>20</v>
      </c>
      <c r="N17" s="7" t="s">
        <v>40</v>
      </c>
      <c r="O17" s="8">
        <v>3011.58</v>
      </c>
      <c r="P17" s="9" t="s">
        <v>41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ht="60" customHeight="1">
      <c r="A18" s="11">
        <v>15</v>
      </c>
      <c r="B18" s="7" t="s">
        <v>44</v>
      </c>
      <c r="C18" s="11" t="s">
        <v>18</v>
      </c>
      <c r="D18" s="7">
        <v>3</v>
      </c>
      <c r="E18" s="8">
        <v>3840</v>
      </c>
      <c r="F18" s="13">
        <f t="shared" si="0"/>
        <v>1843.2</v>
      </c>
      <c r="G18" s="13">
        <f t="shared" si="1"/>
        <v>80.64</v>
      </c>
      <c r="H18" s="13">
        <f t="shared" si="2"/>
        <v>1036.8</v>
      </c>
      <c r="I18" s="13">
        <f t="shared" si="3"/>
        <v>50.94</v>
      </c>
      <c r="J18" s="13">
        <f t="shared" si="4"/>
        <v>3011.58</v>
      </c>
      <c r="K18" s="7" t="s">
        <v>39</v>
      </c>
      <c r="L18" s="7" t="s">
        <v>40</v>
      </c>
      <c r="M18" s="7" t="s">
        <v>20</v>
      </c>
      <c r="N18" s="7" t="s">
        <v>40</v>
      </c>
      <c r="O18" s="8">
        <v>3011.58</v>
      </c>
      <c r="P18" s="9" t="s">
        <v>41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1:256" ht="60" customHeight="1">
      <c r="A19" s="11">
        <v>16</v>
      </c>
      <c r="B19" s="7" t="s">
        <v>45</v>
      </c>
      <c r="C19" s="11" t="s">
        <v>18</v>
      </c>
      <c r="D19" s="7">
        <v>3</v>
      </c>
      <c r="E19" s="8">
        <v>3840</v>
      </c>
      <c r="F19" s="13">
        <f t="shared" si="0"/>
        <v>1843.2</v>
      </c>
      <c r="G19" s="13">
        <f t="shared" si="1"/>
        <v>80.64</v>
      </c>
      <c r="H19" s="13">
        <f t="shared" si="2"/>
        <v>1036.8</v>
      </c>
      <c r="I19" s="13">
        <f t="shared" si="3"/>
        <v>50.94</v>
      </c>
      <c r="J19" s="13">
        <f t="shared" si="4"/>
        <v>3011.58</v>
      </c>
      <c r="K19" s="7" t="s">
        <v>39</v>
      </c>
      <c r="L19" s="7" t="s">
        <v>40</v>
      </c>
      <c r="M19" s="7" t="s">
        <v>20</v>
      </c>
      <c r="N19" s="7" t="s">
        <v>40</v>
      </c>
      <c r="O19" s="8">
        <v>3011.58</v>
      </c>
      <c r="P19" s="9" t="s">
        <v>21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1:256" ht="60" customHeight="1">
      <c r="A20" s="11">
        <v>17</v>
      </c>
      <c r="B20" s="7" t="s">
        <v>46</v>
      </c>
      <c r="C20" s="11" t="s">
        <v>18</v>
      </c>
      <c r="D20" s="7">
        <v>3</v>
      </c>
      <c r="E20" s="8">
        <v>3840</v>
      </c>
      <c r="F20" s="13">
        <f t="shared" si="0"/>
        <v>1843.2</v>
      </c>
      <c r="G20" s="13">
        <f t="shared" si="1"/>
        <v>80.64</v>
      </c>
      <c r="H20" s="13">
        <f t="shared" si="2"/>
        <v>1036.8</v>
      </c>
      <c r="I20" s="13">
        <f t="shared" si="3"/>
        <v>50.94</v>
      </c>
      <c r="J20" s="13">
        <f t="shared" si="4"/>
        <v>3011.58</v>
      </c>
      <c r="K20" s="7" t="s">
        <v>39</v>
      </c>
      <c r="L20" s="7" t="s">
        <v>40</v>
      </c>
      <c r="M20" s="7" t="s">
        <v>20</v>
      </c>
      <c r="N20" s="7" t="s">
        <v>40</v>
      </c>
      <c r="O20" s="8">
        <v>3011.58</v>
      </c>
      <c r="P20" s="9" t="s">
        <v>21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1" spans="1:256" ht="60" customHeight="1">
      <c r="A21" s="11">
        <v>18</v>
      </c>
      <c r="B21" s="7" t="s">
        <v>47</v>
      </c>
      <c r="C21" s="11" t="s">
        <v>18</v>
      </c>
      <c r="D21" s="7">
        <v>3</v>
      </c>
      <c r="E21" s="8">
        <v>3840</v>
      </c>
      <c r="F21" s="13">
        <f t="shared" si="0"/>
        <v>1843.2</v>
      </c>
      <c r="G21" s="13">
        <f t="shared" si="1"/>
        <v>80.64</v>
      </c>
      <c r="H21" s="13">
        <f t="shared" si="2"/>
        <v>1036.8</v>
      </c>
      <c r="I21" s="13">
        <f t="shared" si="3"/>
        <v>50.94</v>
      </c>
      <c r="J21" s="13">
        <f t="shared" si="4"/>
        <v>3011.58</v>
      </c>
      <c r="K21" s="7" t="s">
        <v>39</v>
      </c>
      <c r="L21" s="7" t="s">
        <v>40</v>
      </c>
      <c r="M21" s="7" t="s">
        <v>20</v>
      </c>
      <c r="N21" s="7" t="s">
        <v>40</v>
      </c>
      <c r="O21" s="8">
        <v>3011.58</v>
      </c>
      <c r="P21" s="9" t="s">
        <v>21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</row>
    <row r="22" spans="1:256" ht="60" customHeight="1">
      <c r="A22" s="11">
        <v>19</v>
      </c>
      <c r="B22" s="7" t="s">
        <v>48</v>
      </c>
      <c r="C22" s="11" t="s">
        <v>18</v>
      </c>
      <c r="D22" s="7">
        <v>3</v>
      </c>
      <c r="E22" s="8">
        <v>3840</v>
      </c>
      <c r="F22" s="13">
        <f t="shared" si="0"/>
        <v>1843.2</v>
      </c>
      <c r="G22" s="13">
        <f t="shared" si="1"/>
        <v>80.64</v>
      </c>
      <c r="H22" s="13">
        <f t="shared" si="2"/>
        <v>1036.8</v>
      </c>
      <c r="I22" s="13">
        <f t="shared" si="3"/>
        <v>50.94</v>
      </c>
      <c r="J22" s="13">
        <f t="shared" si="4"/>
        <v>3011.58</v>
      </c>
      <c r="K22" s="7" t="s">
        <v>39</v>
      </c>
      <c r="L22" s="7" t="s">
        <v>40</v>
      </c>
      <c r="M22" s="7" t="s">
        <v>20</v>
      </c>
      <c r="N22" s="7" t="s">
        <v>40</v>
      </c>
      <c r="O22" s="8">
        <v>3011.58</v>
      </c>
      <c r="P22" s="9" t="s">
        <v>21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</row>
    <row r="23" spans="1:256" ht="60" customHeight="1">
      <c r="A23" s="11">
        <v>20</v>
      </c>
      <c r="B23" s="7" t="s">
        <v>49</v>
      </c>
      <c r="C23" s="11" t="s">
        <v>18</v>
      </c>
      <c r="D23" s="7">
        <v>3</v>
      </c>
      <c r="E23" s="8">
        <v>3840</v>
      </c>
      <c r="F23" s="13">
        <f t="shared" si="0"/>
        <v>1843.2</v>
      </c>
      <c r="G23" s="13">
        <f t="shared" si="1"/>
        <v>80.64</v>
      </c>
      <c r="H23" s="13">
        <f t="shared" si="2"/>
        <v>1036.8</v>
      </c>
      <c r="I23" s="13">
        <f t="shared" si="3"/>
        <v>50.94</v>
      </c>
      <c r="J23" s="13">
        <f t="shared" si="4"/>
        <v>3011.58</v>
      </c>
      <c r="K23" s="7" t="s">
        <v>39</v>
      </c>
      <c r="L23" s="7" t="s">
        <v>40</v>
      </c>
      <c r="M23" s="7" t="s">
        <v>20</v>
      </c>
      <c r="N23" s="7" t="s">
        <v>40</v>
      </c>
      <c r="O23" s="8">
        <v>3011.58</v>
      </c>
      <c r="P23" s="9" t="s">
        <v>21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</row>
    <row r="24" spans="1:256" ht="60" customHeight="1">
      <c r="A24" s="11">
        <v>21</v>
      </c>
      <c r="B24" s="7" t="s">
        <v>50</v>
      </c>
      <c r="C24" s="11" t="s">
        <v>18</v>
      </c>
      <c r="D24" s="7">
        <v>3</v>
      </c>
      <c r="E24" s="8">
        <v>3840</v>
      </c>
      <c r="F24" s="13">
        <f t="shared" si="0"/>
        <v>1843.2</v>
      </c>
      <c r="G24" s="13">
        <f t="shared" si="1"/>
        <v>80.64</v>
      </c>
      <c r="H24" s="13">
        <f t="shared" si="2"/>
        <v>1036.8</v>
      </c>
      <c r="I24" s="13">
        <f t="shared" si="3"/>
        <v>50.94</v>
      </c>
      <c r="J24" s="13">
        <f t="shared" si="4"/>
        <v>3011.58</v>
      </c>
      <c r="K24" s="7" t="s">
        <v>39</v>
      </c>
      <c r="L24" s="7" t="s">
        <v>40</v>
      </c>
      <c r="M24" s="7" t="s">
        <v>20</v>
      </c>
      <c r="N24" s="7" t="s">
        <v>40</v>
      </c>
      <c r="O24" s="8">
        <v>3011.58</v>
      </c>
      <c r="P24" s="9" t="s">
        <v>21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 ht="60" customHeight="1">
      <c r="A25" s="11">
        <v>22</v>
      </c>
      <c r="B25" s="7" t="s">
        <v>51</v>
      </c>
      <c r="C25" s="11" t="s">
        <v>18</v>
      </c>
      <c r="D25" s="7">
        <v>3</v>
      </c>
      <c r="E25" s="8">
        <v>3840</v>
      </c>
      <c r="F25" s="13">
        <f t="shared" si="0"/>
        <v>1843.2</v>
      </c>
      <c r="G25" s="13">
        <f t="shared" si="1"/>
        <v>80.64</v>
      </c>
      <c r="H25" s="13">
        <f t="shared" si="2"/>
        <v>1036.8</v>
      </c>
      <c r="I25" s="13">
        <f t="shared" si="3"/>
        <v>50.94</v>
      </c>
      <c r="J25" s="13">
        <f t="shared" si="4"/>
        <v>3011.58</v>
      </c>
      <c r="K25" s="7" t="s">
        <v>39</v>
      </c>
      <c r="L25" s="7" t="s">
        <v>40</v>
      </c>
      <c r="M25" s="7" t="s">
        <v>20</v>
      </c>
      <c r="N25" s="7" t="s">
        <v>40</v>
      </c>
      <c r="O25" s="8">
        <v>3011.58</v>
      </c>
      <c r="P25" s="9" t="s">
        <v>28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pans="1:256" ht="60" customHeight="1">
      <c r="A26" s="11">
        <v>23</v>
      </c>
      <c r="B26" s="7" t="s">
        <v>52</v>
      </c>
      <c r="C26" s="11" t="s">
        <v>18</v>
      </c>
      <c r="D26" s="7">
        <v>3</v>
      </c>
      <c r="E26" s="8">
        <v>3840</v>
      </c>
      <c r="F26" s="13">
        <f t="shared" si="0"/>
        <v>1843.2</v>
      </c>
      <c r="G26" s="13">
        <f t="shared" si="1"/>
        <v>80.64</v>
      </c>
      <c r="H26" s="13">
        <f t="shared" si="2"/>
        <v>1036.8</v>
      </c>
      <c r="I26" s="13">
        <f t="shared" si="3"/>
        <v>50.94</v>
      </c>
      <c r="J26" s="13">
        <f t="shared" si="4"/>
        <v>3011.58</v>
      </c>
      <c r="K26" s="7" t="s">
        <v>39</v>
      </c>
      <c r="L26" s="7" t="s">
        <v>40</v>
      </c>
      <c r="M26" s="7" t="s">
        <v>20</v>
      </c>
      <c r="N26" s="7" t="s">
        <v>40</v>
      </c>
      <c r="O26" s="8">
        <v>3011.58</v>
      </c>
      <c r="P26" s="9" t="s">
        <v>21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  <row r="27" spans="1:256" ht="60" customHeight="1">
      <c r="A27" s="11">
        <v>24</v>
      </c>
      <c r="B27" s="7" t="s">
        <v>53</v>
      </c>
      <c r="C27" s="11" t="s">
        <v>18</v>
      </c>
      <c r="D27" s="7">
        <v>3</v>
      </c>
      <c r="E27" s="8">
        <v>3840</v>
      </c>
      <c r="F27" s="13">
        <f t="shared" si="0"/>
        <v>1843.2</v>
      </c>
      <c r="G27" s="13">
        <f t="shared" si="1"/>
        <v>80.64</v>
      </c>
      <c r="H27" s="13">
        <f t="shared" si="2"/>
        <v>1036.8</v>
      </c>
      <c r="I27" s="13">
        <f t="shared" si="3"/>
        <v>50.94</v>
      </c>
      <c r="J27" s="13">
        <f t="shared" si="4"/>
        <v>3011.58</v>
      </c>
      <c r="K27" s="7" t="s">
        <v>39</v>
      </c>
      <c r="L27" s="7" t="s">
        <v>40</v>
      </c>
      <c r="M27" s="7" t="s">
        <v>20</v>
      </c>
      <c r="N27" s="7" t="s">
        <v>40</v>
      </c>
      <c r="O27" s="8">
        <v>3011.58</v>
      </c>
      <c r="P27" s="9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</row>
    <row r="28" spans="1:256" ht="60" customHeight="1">
      <c r="A28" s="11">
        <v>25</v>
      </c>
      <c r="B28" s="7" t="s">
        <v>54</v>
      </c>
      <c r="C28" s="11" t="s">
        <v>18</v>
      </c>
      <c r="D28" s="7">
        <v>3</v>
      </c>
      <c r="E28" s="8">
        <v>3840</v>
      </c>
      <c r="F28" s="13">
        <f t="shared" si="0"/>
        <v>1843.2</v>
      </c>
      <c r="G28" s="13">
        <f t="shared" si="1"/>
        <v>80.64</v>
      </c>
      <c r="H28" s="13">
        <f t="shared" si="2"/>
        <v>1036.8</v>
      </c>
      <c r="I28" s="13">
        <f t="shared" si="3"/>
        <v>50.94</v>
      </c>
      <c r="J28" s="13">
        <f t="shared" si="4"/>
        <v>3011.58</v>
      </c>
      <c r="K28" s="7" t="s">
        <v>39</v>
      </c>
      <c r="L28" s="7" t="s">
        <v>40</v>
      </c>
      <c r="M28" s="7" t="s">
        <v>20</v>
      </c>
      <c r="N28" s="7" t="s">
        <v>40</v>
      </c>
      <c r="O28" s="8">
        <v>3011.58</v>
      </c>
      <c r="P28" s="9" t="s">
        <v>21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</row>
    <row r="29" spans="1:256" ht="60" customHeight="1">
      <c r="A29" s="11">
        <v>26</v>
      </c>
      <c r="B29" s="7" t="s">
        <v>55</v>
      </c>
      <c r="C29" s="11" t="s">
        <v>18</v>
      </c>
      <c r="D29" s="7">
        <v>3</v>
      </c>
      <c r="E29" s="8">
        <v>3840</v>
      </c>
      <c r="F29" s="13">
        <f t="shared" si="0"/>
        <v>1843.2</v>
      </c>
      <c r="G29" s="13">
        <f t="shared" si="1"/>
        <v>80.64</v>
      </c>
      <c r="H29" s="13">
        <f t="shared" si="2"/>
        <v>1036.8</v>
      </c>
      <c r="I29" s="13">
        <f t="shared" si="3"/>
        <v>50.94</v>
      </c>
      <c r="J29" s="13">
        <f t="shared" si="4"/>
        <v>3011.58</v>
      </c>
      <c r="K29" s="7" t="s">
        <v>39</v>
      </c>
      <c r="L29" s="7" t="s">
        <v>40</v>
      </c>
      <c r="M29" s="7" t="s">
        <v>20</v>
      </c>
      <c r="N29" s="7" t="s">
        <v>40</v>
      </c>
      <c r="O29" s="8">
        <v>3011.58</v>
      </c>
      <c r="P29" s="9" t="s">
        <v>28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</row>
    <row r="30" spans="1:256" ht="60" customHeight="1">
      <c r="A30" s="11">
        <v>27</v>
      </c>
      <c r="B30" s="7" t="s">
        <v>56</v>
      </c>
      <c r="C30" s="11" t="s">
        <v>18</v>
      </c>
      <c r="D30" s="7">
        <v>3</v>
      </c>
      <c r="E30" s="8">
        <v>3840</v>
      </c>
      <c r="F30" s="13">
        <f t="shared" si="0"/>
        <v>1843.2</v>
      </c>
      <c r="G30" s="13">
        <f t="shared" si="1"/>
        <v>80.64</v>
      </c>
      <c r="H30" s="13">
        <f t="shared" si="2"/>
        <v>1036.8</v>
      </c>
      <c r="I30" s="13">
        <f t="shared" si="3"/>
        <v>50.94</v>
      </c>
      <c r="J30" s="13">
        <f t="shared" si="4"/>
        <v>3011.58</v>
      </c>
      <c r="K30" s="7" t="s">
        <v>39</v>
      </c>
      <c r="L30" s="7" t="s">
        <v>40</v>
      </c>
      <c r="M30" s="7" t="s">
        <v>20</v>
      </c>
      <c r="N30" s="7" t="s">
        <v>40</v>
      </c>
      <c r="O30" s="8">
        <v>3011.58</v>
      </c>
      <c r="P30" s="9" t="s">
        <v>31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</row>
    <row r="31" spans="1:256" ht="60" customHeight="1">
      <c r="A31" s="11">
        <v>28</v>
      </c>
      <c r="B31" s="7" t="s">
        <v>57</v>
      </c>
      <c r="C31" s="11" t="s">
        <v>18</v>
      </c>
      <c r="D31" s="7">
        <v>3</v>
      </c>
      <c r="E31" s="8">
        <v>3840</v>
      </c>
      <c r="F31" s="13">
        <f t="shared" si="0"/>
        <v>1843.2</v>
      </c>
      <c r="G31" s="13">
        <f t="shared" si="1"/>
        <v>80.64</v>
      </c>
      <c r="H31" s="13">
        <f t="shared" si="2"/>
        <v>1036.8</v>
      </c>
      <c r="I31" s="13">
        <f t="shared" si="3"/>
        <v>50.94</v>
      </c>
      <c r="J31" s="13">
        <f t="shared" si="4"/>
        <v>3011.58</v>
      </c>
      <c r="K31" s="7" t="s">
        <v>39</v>
      </c>
      <c r="L31" s="7" t="s">
        <v>40</v>
      </c>
      <c r="M31" s="7" t="s">
        <v>20</v>
      </c>
      <c r="N31" s="7" t="s">
        <v>40</v>
      </c>
      <c r="O31" s="8">
        <v>3011.58</v>
      </c>
      <c r="P31" s="9" t="s">
        <v>21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</row>
    <row r="32" spans="1:256" ht="60" customHeight="1">
      <c r="A32" s="11">
        <v>29</v>
      </c>
      <c r="B32" s="7" t="s">
        <v>58</v>
      </c>
      <c r="C32" s="11" t="s">
        <v>18</v>
      </c>
      <c r="D32" s="7">
        <v>3</v>
      </c>
      <c r="E32" s="8">
        <v>3840</v>
      </c>
      <c r="F32" s="13">
        <f t="shared" si="0"/>
        <v>1843.2</v>
      </c>
      <c r="G32" s="13">
        <f t="shared" si="1"/>
        <v>80.64</v>
      </c>
      <c r="H32" s="13">
        <f t="shared" si="2"/>
        <v>1036.8</v>
      </c>
      <c r="I32" s="13">
        <f t="shared" si="3"/>
        <v>50.94</v>
      </c>
      <c r="J32" s="13">
        <f t="shared" si="4"/>
        <v>3011.58</v>
      </c>
      <c r="K32" s="7" t="s">
        <v>39</v>
      </c>
      <c r="L32" s="7" t="s">
        <v>40</v>
      </c>
      <c r="M32" s="7" t="s">
        <v>20</v>
      </c>
      <c r="N32" s="7" t="s">
        <v>40</v>
      </c>
      <c r="O32" s="8">
        <v>3011.58</v>
      </c>
      <c r="P32" s="9" t="s">
        <v>21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</row>
    <row r="33" spans="1:256" ht="60" customHeight="1">
      <c r="A33" s="11">
        <v>30</v>
      </c>
      <c r="B33" s="7" t="s">
        <v>59</v>
      </c>
      <c r="C33" s="11" t="s">
        <v>18</v>
      </c>
      <c r="D33" s="7">
        <v>3</v>
      </c>
      <c r="E33" s="8">
        <v>3840</v>
      </c>
      <c r="F33" s="13">
        <f t="shared" si="0"/>
        <v>1843.2</v>
      </c>
      <c r="G33" s="13">
        <f t="shared" si="1"/>
        <v>80.64</v>
      </c>
      <c r="H33" s="13">
        <f t="shared" si="2"/>
        <v>1036.8</v>
      </c>
      <c r="I33" s="13">
        <f t="shared" si="3"/>
        <v>50.94</v>
      </c>
      <c r="J33" s="13">
        <f t="shared" si="4"/>
        <v>3011.58</v>
      </c>
      <c r="K33" s="7" t="s">
        <v>39</v>
      </c>
      <c r="L33" s="7" t="s">
        <v>40</v>
      </c>
      <c r="M33" s="7" t="s">
        <v>20</v>
      </c>
      <c r="N33" s="7" t="s">
        <v>40</v>
      </c>
      <c r="O33" s="8">
        <v>3011.58</v>
      </c>
      <c r="P33" s="9" t="s">
        <v>21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</row>
    <row r="34" spans="1:256" ht="60" customHeight="1">
      <c r="A34" s="11">
        <v>31</v>
      </c>
      <c r="B34" s="7" t="s">
        <v>60</v>
      </c>
      <c r="C34" s="11" t="s">
        <v>18</v>
      </c>
      <c r="D34" s="7">
        <v>3</v>
      </c>
      <c r="E34" s="8">
        <v>3840</v>
      </c>
      <c r="F34" s="13">
        <f t="shared" si="0"/>
        <v>1843.2</v>
      </c>
      <c r="G34" s="13">
        <f t="shared" si="1"/>
        <v>80.64</v>
      </c>
      <c r="H34" s="13">
        <f t="shared" si="2"/>
        <v>1036.8</v>
      </c>
      <c r="I34" s="13">
        <f t="shared" si="3"/>
        <v>50.94</v>
      </c>
      <c r="J34" s="13">
        <f t="shared" si="4"/>
        <v>3011.58</v>
      </c>
      <c r="K34" s="7" t="s">
        <v>39</v>
      </c>
      <c r="L34" s="7" t="s">
        <v>40</v>
      </c>
      <c r="M34" s="7" t="s">
        <v>20</v>
      </c>
      <c r="N34" s="7" t="s">
        <v>40</v>
      </c>
      <c r="O34" s="8">
        <v>3011.58</v>
      </c>
      <c r="P34" s="9" t="s">
        <v>21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</row>
    <row r="35" spans="1:256" ht="60" customHeight="1">
      <c r="A35" s="11">
        <v>32</v>
      </c>
      <c r="B35" s="7" t="s">
        <v>61</v>
      </c>
      <c r="C35" s="11" t="s">
        <v>18</v>
      </c>
      <c r="D35" s="7">
        <v>3</v>
      </c>
      <c r="E35" s="8">
        <v>3840</v>
      </c>
      <c r="F35" s="13">
        <f t="shared" si="0"/>
        <v>1843.2</v>
      </c>
      <c r="G35" s="13">
        <f t="shared" si="1"/>
        <v>80.64</v>
      </c>
      <c r="H35" s="13">
        <f t="shared" si="2"/>
        <v>1036.8</v>
      </c>
      <c r="I35" s="13">
        <f t="shared" si="3"/>
        <v>50.94</v>
      </c>
      <c r="J35" s="13">
        <f t="shared" si="4"/>
        <v>3011.58</v>
      </c>
      <c r="K35" s="7" t="s">
        <v>39</v>
      </c>
      <c r="L35" s="7" t="s">
        <v>62</v>
      </c>
      <c r="M35" s="7" t="s">
        <v>20</v>
      </c>
      <c r="N35" s="7" t="s">
        <v>62</v>
      </c>
      <c r="O35" s="8">
        <v>3011.58</v>
      </c>
      <c r="P35" s="9" t="s">
        <v>28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</row>
  </sheetData>
  <mergeCells count="17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14" type="noConversion"/>
  <conditionalFormatting sqref="B9:B10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  <cfRule type="duplicateValues" dxfId="7" priority="8"/>
  </conditionalFormatting>
  <printOptions horizontalCentered="1"/>
  <pageMargins left="0.16111111111111101" right="0.16111111111111101" top="1" bottom="1" header="0.5" footer="0.5"/>
  <pageSetup paperSize="9" scale="6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61"/>
  <sheetViews>
    <sheetView tabSelected="1" workbookViewId="0">
      <selection sqref="A1:P1"/>
    </sheetView>
  </sheetViews>
  <sheetFormatPr defaultColWidth="9" defaultRowHeight="13.5"/>
  <cols>
    <col min="1" max="1" width="5.625" style="4" customWidth="1"/>
    <col min="2" max="2" width="8" style="4" customWidth="1"/>
    <col min="3" max="3" width="13.5" style="4" customWidth="1"/>
    <col min="4" max="4" width="6.75" style="4" customWidth="1"/>
    <col min="5" max="5" width="9.375" style="4" customWidth="1"/>
    <col min="6" max="6" width="10.125" style="4" customWidth="1"/>
    <col min="7" max="7" width="12.125" style="4" customWidth="1"/>
    <col min="8" max="8" width="11.625" style="4" customWidth="1"/>
    <col min="9" max="9" width="8.375" style="4" customWidth="1"/>
    <col min="10" max="10" width="9.875" style="6" customWidth="1"/>
    <col min="11" max="12" width="15.625" style="4" customWidth="1"/>
    <col min="13" max="13" width="10.5" style="4" customWidth="1"/>
    <col min="14" max="14" width="15.625" style="4" customWidth="1"/>
    <col min="15" max="15" width="11.25" style="6" customWidth="1"/>
    <col min="16" max="16" width="20.5" style="4" customWidth="1"/>
  </cols>
  <sheetData>
    <row r="1" spans="1:256" ht="59.1" customHeight="1">
      <c r="A1" s="21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256" ht="35.1" customHeight="1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63</v>
      </c>
      <c r="J2" s="25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16</v>
      </c>
    </row>
    <row r="3" spans="1:256" ht="48.95" customHeight="1">
      <c r="A3" s="24"/>
      <c r="B3" s="24"/>
      <c r="C3" s="24"/>
      <c r="D3" s="24"/>
      <c r="E3" s="25"/>
      <c r="F3" s="25"/>
      <c r="G3" s="25"/>
      <c r="H3" s="25"/>
      <c r="I3" s="25"/>
      <c r="J3" s="25"/>
      <c r="K3" s="24"/>
      <c r="L3" s="24"/>
      <c r="M3" s="24"/>
      <c r="N3" s="24"/>
      <c r="O3" s="24"/>
      <c r="P3" s="24"/>
    </row>
    <row r="4" spans="1:256" ht="60" customHeight="1">
      <c r="A4" s="7">
        <v>1</v>
      </c>
      <c r="B4" s="7" t="s">
        <v>64</v>
      </c>
      <c r="C4" s="7" t="s">
        <v>65</v>
      </c>
      <c r="D4" s="7">
        <v>3</v>
      </c>
      <c r="E4" s="8">
        <v>3840</v>
      </c>
      <c r="F4" s="8">
        <f t="shared" ref="F4:F12" si="0">ROUND(E4*0.16,2)*3</f>
        <v>1843.2</v>
      </c>
      <c r="G4" s="8">
        <f t="shared" ref="G4:G12" si="1">ROUND(E4*0.007,2)*3</f>
        <v>80.64</v>
      </c>
      <c r="H4" s="8">
        <f t="shared" ref="H4:H12" si="2">ROUND(E4*0.09,2)*3</f>
        <v>1036.8</v>
      </c>
      <c r="I4" s="8">
        <f>ROUND(16,2)*3</f>
        <v>48</v>
      </c>
      <c r="J4" s="8">
        <f t="shared" ref="J4:J13" si="3">SUM(F4:I4)</f>
        <v>3008.64</v>
      </c>
      <c r="K4" s="7" t="s">
        <v>66</v>
      </c>
      <c r="L4" s="7" t="s">
        <v>66</v>
      </c>
      <c r="M4" s="7" t="s">
        <v>20</v>
      </c>
      <c r="N4" s="7" t="s">
        <v>66</v>
      </c>
      <c r="O4" s="8">
        <v>3008.64</v>
      </c>
      <c r="P4" s="7" t="s">
        <v>67</v>
      </c>
    </row>
    <row r="5" spans="1:256" ht="60" customHeight="1">
      <c r="A5" s="7">
        <v>2</v>
      </c>
      <c r="B5" s="9" t="s">
        <v>68</v>
      </c>
      <c r="C5" s="7" t="s">
        <v>65</v>
      </c>
      <c r="D5" s="7">
        <v>3</v>
      </c>
      <c r="E5" s="8">
        <v>3840</v>
      </c>
      <c r="F5" s="8">
        <f t="shared" si="0"/>
        <v>1843.2</v>
      </c>
      <c r="G5" s="8">
        <f t="shared" si="1"/>
        <v>80.64</v>
      </c>
      <c r="H5" s="8">
        <f t="shared" si="2"/>
        <v>1036.8</v>
      </c>
      <c r="I5" s="8">
        <f t="shared" ref="I5:I12" si="4">ROUND(16,2)*3</f>
        <v>48</v>
      </c>
      <c r="J5" s="8">
        <f t="shared" si="3"/>
        <v>3008.64</v>
      </c>
      <c r="K5" s="7" t="s">
        <v>66</v>
      </c>
      <c r="L5" s="7" t="s">
        <v>66</v>
      </c>
      <c r="M5" s="7" t="s">
        <v>20</v>
      </c>
      <c r="N5" s="7" t="s">
        <v>66</v>
      </c>
      <c r="O5" s="8">
        <v>3008.64</v>
      </c>
      <c r="P5" s="7" t="s">
        <v>67</v>
      </c>
    </row>
    <row r="6" spans="1:256" ht="60" customHeight="1">
      <c r="A6" s="7">
        <v>3</v>
      </c>
      <c r="B6" s="9" t="s">
        <v>69</v>
      </c>
      <c r="C6" s="7" t="s">
        <v>65</v>
      </c>
      <c r="D6" s="7">
        <v>3</v>
      </c>
      <c r="E6" s="8">
        <v>3840</v>
      </c>
      <c r="F6" s="8">
        <f t="shared" si="0"/>
        <v>1843.2</v>
      </c>
      <c r="G6" s="8">
        <f t="shared" si="1"/>
        <v>80.64</v>
      </c>
      <c r="H6" s="8">
        <f t="shared" si="2"/>
        <v>1036.8</v>
      </c>
      <c r="I6" s="8">
        <f t="shared" si="4"/>
        <v>48</v>
      </c>
      <c r="J6" s="8">
        <f t="shared" si="3"/>
        <v>3008.64</v>
      </c>
      <c r="K6" s="7" t="s">
        <v>66</v>
      </c>
      <c r="L6" s="7" t="s">
        <v>66</v>
      </c>
      <c r="M6" s="7" t="s">
        <v>20</v>
      </c>
      <c r="N6" s="7" t="s">
        <v>66</v>
      </c>
      <c r="O6" s="8">
        <v>3008.64</v>
      </c>
      <c r="P6" s="7" t="s">
        <v>67</v>
      </c>
    </row>
    <row r="7" spans="1:256" ht="60" customHeight="1">
      <c r="A7" s="7">
        <v>4</v>
      </c>
      <c r="B7" s="9" t="s">
        <v>70</v>
      </c>
      <c r="C7" s="7">
        <v>2023.3</v>
      </c>
      <c r="D7" s="7">
        <v>1</v>
      </c>
      <c r="E7" s="8">
        <v>3840</v>
      </c>
      <c r="F7" s="8">
        <f t="shared" si="0"/>
        <v>1843.2</v>
      </c>
      <c r="G7" s="8">
        <f t="shared" si="1"/>
        <v>80.64</v>
      </c>
      <c r="H7" s="8">
        <f t="shared" si="2"/>
        <v>1036.8</v>
      </c>
      <c r="I7" s="8">
        <f t="shared" si="4"/>
        <v>48</v>
      </c>
      <c r="J7" s="8">
        <f t="shared" si="3"/>
        <v>3008.64</v>
      </c>
      <c r="K7" s="7" t="s">
        <v>66</v>
      </c>
      <c r="L7" s="7" t="s">
        <v>66</v>
      </c>
      <c r="M7" s="7" t="s">
        <v>20</v>
      </c>
      <c r="N7" s="7" t="s">
        <v>66</v>
      </c>
      <c r="O7" s="8">
        <v>3008.64</v>
      </c>
      <c r="P7" s="7" t="s">
        <v>67</v>
      </c>
    </row>
    <row r="8" spans="1:256" ht="60" customHeight="1">
      <c r="A8" s="7">
        <v>5</v>
      </c>
      <c r="B8" s="9" t="s">
        <v>71</v>
      </c>
      <c r="C8" s="7">
        <v>2023.3</v>
      </c>
      <c r="D8" s="7">
        <v>1</v>
      </c>
      <c r="E8" s="8">
        <v>3840</v>
      </c>
      <c r="F8" s="8">
        <f t="shared" si="0"/>
        <v>1843.2</v>
      </c>
      <c r="G8" s="8">
        <f t="shared" si="1"/>
        <v>80.64</v>
      </c>
      <c r="H8" s="8">
        <f t="shared" si="2"/>
        <v>1036.8</v>
      </c>
      <c r="I8" s="8">
        <f t="shared" si="4"/>
        <v>48</v>
      </c>
      <c r="J8" s="8">
        <f t="shared" si="3"/>
        <v>3008.64</v>
      </c>
      <c r="K8" s="7" t="s">
        <v>66</v>
      </c>
      <c r="L8" s="7" t="s">
        <v>66</v>
      </c>
      <c r="M8" s="7" t="s">
        <v>20</v>
      </c>
      <c r="N8" s="7" t="s">
        <v>66</v>
      </c>
      <c r="O8" s="8">
        <v>3008.64</v>
      </c>
      <c r="P8" s="7" t="s">
        <v>67</v>
      </c>
    </row>
    <row r="9" spans="1:256" ht="60" customHeight="1">
      <c r="A9" s="7">
        <v>6</v>
      </c>
      <c r="B9" s="9" t="s">
        <v>72</v>
      </c>
      <c r="C9" s="7" t="s">
        <v>65</v>
      </c>
      <c r="D9" s="7">
        <v>3</v>
      </c>
      <c r="E9" s="8">
        <v>3840</v>
      </c>
      <c r="F9" s="8">
        <f t="shared" si="0"/>
        <v>1843.2</v>
      </c>
      <c r="G9" s="8">
        <f t="shared" si="1"/>
        <v>80.64</v>
      </c>
      <c r="H9" s="8">
        <f t="shared" si="2"/>
        <v>1036.8</v>
      </c>
      <c r="I9" s="8">
        <f t="shared" si="4"/>
        <v>48</v>
      </c>
      <c r="J9" s="8">
        <f t="shared" si="3"/>
        <v>3008.64</v>
      </c>
      <c r="K9" s="7" t="s">
        <v>66</v>
      </c>
      <c r="L9" s="7" t="s">
        <v>66</v>
      </c>
      <c r="M9" s="7" t="s">
        <v>20</v>
      </c>
      <c r="N9" s="7" t="s">
        <v>66</v>
      </c>
      <c r="O9" s="8">
        <v>3008.64</v>
      </c>
      <c r="P9" s="7" t="s">
        <v>67</v>
      </c>
    </row>
    <row r="10" spans="1:256" ht="60" customHeight="1">
      <c r="A10" s="7">
        <v>7</v>
      </c>
      <c r="B10" s="9" t="s">
        <v>73</v>
      </c>
      <c r="C10" s="7" t="s">
        <v>65</v>
      </c>
      <c r="D10" s="7">
        <v>3</v>
      </c>
      <c r="E10" s="8">
        <v>3840</v>
      </c>
      <c r="F10" s="8">
        <f t="shared" si="0"/>
        <v>1843.2</v>
      </c>
      <c r="G10" s="8">
        <f t="shared" si="1"/>
        <v>80.64</v>
      </c>
      <c r="H10" s="8">
        <f t="shared" si="2"/>
        <v>1036.8</v>
      </c>
      <c r="I10" s="8">
        <f t="shared" si="4"/>
        <v>48</v>
      </c>
      <c r="J10" s="8">
        <f t="shared" si="3"/>
        <v>3008.64</v>
      </c>
      <c r="K10" s="7" t="s">
        <v>66</v>
      </c>
      <c r="L10" s="7" t="s">
        <v>66</v>
      </c>
      <c r="M10" s="7" t="s">
        <v>20</v>
      </c>
      <c r="N10" s="7" t="s">
        <v>66</v>
      </c>
      <c r="O10" s="8">
        <v>3008.64</v>
      </c>
      <c r="P10" s="7" t="s">
        <v>67</v>
      </c>
    </row>
    <row r="11" spans="1:256" s="1" customFormat="1" ht="60" customHeight="1">
      <c r="A11" s="7">
        <v>8</v>
      </c>
      <c r="B11" s="7" t="s">
        <v>74</v>
      </c>
      <c r="C11" s="7" t="s">
        <v>65</v>
      </c>
      <c r="D11" s="7">
        <v>3</v>
      </c>
      <c r="E11" s="8">
        <v>4900</v>
      </c>
      <c r="F11" s="8">
        <f t="shared" si="0"/>
        <v>2352</v>
      </c>
      <c r="G11" s="8">
        <f t="shared" si="1"/>
        <v>102.9</v>
      </c>
      <c r="H11" s="8">
        <f t="shared" si="2"/>
        <v>1323</v>
      </c>
      <c r="I11" s="8">
        <f t="shared" si="4"/>
        <v>48</v>
      </c>
      <c r="J11" s="8">
        <f t="shared" si="3"/>
        <v>3825.9</v>
      </c>
      <c r="K11" s="7" t="s">
        <v>75</v>
      </c>
      <c r="L11" s="7" t="s">
        <v>75</v>
      </c>
      <c r="M11" s="7" t="s">
        <v>20</v>
      </c>
      <c r="N11" s="7" t="s">
        <v>75</v>
      </c>
      <c r="O11" s="7">
        <v>3825.9</v>
      </c>
      <c r="P11" s="11" t="s">
        <v>67</v>
      </c>
    </row>
    <row r="12" spans="1:256" s="1" customFormat="1" ht="60" customHeight="1">
      <c r="A12" s="7">
        <v>9</v>
      </c>
      <c r="B12" s="7" t="s">
        <v>76</v>
      </c>
      <c r="C12" s="7" t="s">
        <v>65</v>
      </c>
      <c r="D12" s="7">
        <v>3</v>
      </c>
      <c r="E12" s="8">
        <v>4900</v>
      </c>
      <c r="F12" s="8">
        <f t="shared" si="0"/>
        <v>2352</v>
      </c>
      <c r="G12" s="8">
        <f t="shared" si="1"/>
        <v>102.9</v>
      </c>
      <c r="H12" s="8">
        <f t="shared" si="2"/>
        <v>1323</v>
      </c>
      <c r="I12" s="8">
        <f t="shared" si="4"/>
        <v>48</v>
      </c>
      <c r="J12" s="8">
        <f t="shared" si="3"/>
        <v>3825.9</v>
      </c>
      <c r="K12" s="7" t="s">
        <v>77</v>
      </c>
      <c r="L12" s="7" t="s">
        <v>77</v>
      </c>
      <c r="M12" s="7" t="s">
        <v>20</v>
      </c>
      <c r="N12" s="7" t="s">
        <v>77</v>
      </c>
      <c r="O12" s="7">
        <v>3825.9</v>
      </c>
      <c r="P12" s="11" t="s">
        <v>67</v>
      </c>
    </row>
    <row r="13" spans="1:256" s="1" customFormat="1" ht="60" customHeight="1">
      <c r="A13" s="7">
        <v>10</v>
      </c>
      <c r="B13" s="9" t="s">
        <v>78</v>
      </c>
      <c r="C13" s="7" t="s">
        <v>65</v>
      </c>
      <c r="D13" s="7">
        <v>3</v>
      </c>
      <c r="E13" s="8">
        <v>3840</v>
      </c>
      <c r="F13" s="8">
        <f t="shared" ref="F13:F27" si="5">ROUND(E13*0.16,2)*3</f>
        <v>1843.2</v>
      </c>
      <c r="G13" s="8">
        <f t="shared" ref="G13:G27" si="6">ROUND(E13*0.007,2)*3</f>
        <v>80.64</v>
      </c>
      <c r="H13" s="8">
        <f t="shared" ref="H13:H27" si="7">ROUND(E13*0.09,2)*3</f>
        <v>1036.8</v>
      </c>
      <c r="I13" s="8">
        <f t="shared" ref="I13:I20" si="8">ROUND(16,2)*3</f>
        <v>48</v>
      </c>
      <c r="J13" s="8">
        <f t="shared" si="3"/>
        <v>3008.64</v>
      </c>
      <c r="K13" s="7" t="s">
        <v>79</v>
      </c>
      <c r="L13" s="7" t="s">
        <v>79</v>
      </c>
      <c r="M13" s="7" t="s">
        <v>20</v>
      </c>
      <c r="N13" s="7" t="s">
        <v>79</v>
      </c>
      <c r="O13" s="7">
        <v>3008.64</v>
      </c>
      <c r="P13" s="11" t="s">
        <v>67</v>
      </c>
    </row>
    <row r="14" spans="1:256" ht="60" customHeight="1">
      <c r="A14" s="7">
        <v>11</v>
      </c>
      <c r="B14" s="7" t="s">
        <v>80</v>
      </c>
      <c r="C14" s="7" t="s">
        <v>65</v>
      </c>
      <c r="D14" s="7">
        <v>3</v>
      </c>
      <c r="E14" s="8">
        <v>3840</v>
      </c>
      <c r="F14" s="8">
        <f t="shared" si="5"/>
        <v>1843.2</v>
      </c>
      <c r="G14" s="8">
        <f t="shared" si="6"/>
        <v>80.64</v>
      </c>
      <c r="H14" s="8">
        <f t="shared" si="7"/>
        <v>1036.8</v>
      </c>
      <c r="I14" s="8">
        <f t="shared" si="8"/>
        <v>48</v>
      </c>
      <c r="J14" s="8">
        <f t="shared" ref="J14:J27" si="9">SUM(F14:I14)</f>
        <v>3008.64</v>
      </c>
      <c r="K14" s="7" t="s">
        <v>79</v>
      </c>
      <c r="L14" s="7" t="s">
        <v>79</v>
      </c>
      <c r="M14" s="7" t="s">
        <v>20</v>
      </c>
      <c r="N14" s="7" t="s">
        <v>79</v>
      </c>
      <c r="O14" s="7">
        <v>3008.64</v>
      </c>
      <c r="P14" s="11" t="s">
        <v>67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ht="60" customHeight="1">
      <c r="A15" s="7">
        <v>12</v>
      </c>
      <c r="B15" s="7" t="s">
        <v>81</v>
      </c>
      <c r="C15" s="7" t="s">
        <v>65</v>
      </c>
      <c r="D15" s="7">
        <v>3</v>
      </c>
      <c r="E15" s="8">
        <v>3840</v>
      </c>
      <c r="F15" s="8">
        <f t="shared" si="5"/>
        <v>1843.2</v>
      </c>
      <c r="G15" s="8">
        <f t="shared" si="6"/>
        <v>80.64</v>
      </c>
      <c r="H15" s="8">
        <f t="shared" si="7"/>
        <v>1036.8</v>
      </c>
      <c r="I15" s="8">
        <f t="shared" si="8"/>
        <v>48</v>
      </c>
      <c r="J15" s="8">
        <f t="shared" si="9"/>
        <v>3008.64</v>
      </c>
      <c r="K15" s="7" t="s">
        <v>79</v>
      </c>
      <c r="L15" s="7" t="s">
        <v>79</v>
      </c>
      <c r="M15" s="7" t="s">
        <v>20</v>
      </c>
      <c r="N15" s="7" t="s">
        <v>79</v>
      </c>
      <c r="O15" s="7">
        <v>3008.64</v>
      </c>
      <c r="P15" s="11" t="s">
        <v>67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56" ht="60" customHeight="1">
      <c r="A16" s="7">
        <v>13</v>
      </c>
      <c r="B16" s="7" t="s">
        <v>82</v>
      </c>
      <c r="C16" s="7" t="s">
        <v>65</v>
      </c>
      <c r="D16" s="7">
        <v>3</v>
      </c>
      <c r="E16" s="8">
        <v>3840</v>
      </c>
      <c r="F16" s="8">
        <f t="shared" si="5"/>
        <v>1843.2</v>
      </c>
      <c r="G16" s="8">
        <f t="shared" si="6"/>
        <v>80.64</v>
      </c>
      <c r="H16" s="8">
        <f t="shared" si="7"/>
        <v>1036.8</v>
      </c>
      <c r="I16" s="8">
        <f t="shared" si="8"/>
        <v>48</v>
      </c>
      <c r="J16" s="8">
        <f t="shared" si="9"/>
        <v>3008.64</v>
      </c>
      <c r="K16" s="7" t="s">
        <v>79</v>
      </c>
      <c r="L16" s="7" t="s">
        <v>79</v>
      </c>
      <c r="M16" s="7" t="s">
        <v>20</v>
      </c>
      <c r="N16" s="7" t="s">
        <v>79</v>
      </c>
      <c r="O16" s="7">
        <v>3008.64</v>
      </c>
      <c r="P16" s="11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ht="60" customHeight="1">
      <c r="A17" s="7">
        <v>14</v>
      </c>
      <c r="B17" s="7" t="s">
        <v>83</v>
      </c>
      <c r="C17" s="7" t="s">
        <v>65</v>
      </c>
      <c r="D17" s="7">
        <v>3</v>
      </c>
      <c r="E17" s="8">
        <v>3840</v>
      </c>
      <c r="F17" s="8">
        <f t="shared" si="5"/>
        <v>1843.2</v>
      </c>
      <c r="G17" s="8">
        <f t="shared" si="6"/>
        <v>80.64</v>
      </c>
      <c r="H17" s="8">
        <f t="shared" si="7"/>
        <v>1036.8</v>
      </c>
      <c r="I17" s="8">
        <f t="shared" si="8"/>
        <v>48</v>
      </c>
      <c r="J17" s="8">
        <f t="shared" si="9"/>
        <v>3008.64</v>
      </c>
      <c r="K17" s="7" t="s">
        <v>79</v>
      </c>
      <c r="L17" s="7" t="s">
        <v>79</v>
      </c>
      <c r="M17" s="7" t="s">
        <v>20</v>
      </c>
      <c r="N17" s="7" t="s">
        <v>79</v>
      </c>
      <c r="O17" s="7">
        <v>3008.64</v>
      </c>
      <c r="P17" s="11" t="s">
        <v>67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ht="60" customHeight="1">
      <c r="A18" s="7">
        <v>15</v>
      </c>
      <c r="B18" s="10" t="s">
        <v>84</v>
      </c>
      <c r="C18" s="7" t="s">
        <v>65</v>
      </c>
      <c r="D18" s="10">
        <v>3</v>
      </c>
      <c r="E18" s="8">
        <v>3840</v>
      </c>
      <c r="F18" s="8">
        <f t="shared" si="5"/>
        <v>1843.2</v>
      </c>
      <c r="G18" s="8">
        <f t="shared" si="6"/>
        <v>80.64</v>
      </c>
      <c r="H18" s="8">
        <f t="shared" si="7"/>
        <v>1036.8</v>
      </c>
      <c r="I18" s="8">
        <f t="shared" si="8"/>
        <v>48</v>
      </c>
      <c r="J18" s="8">
        <f t="shared" si="9"/>
        <v>3008.64</v>
      </c>
      <c r="K18" s="7" t="s">
        <v>85</v>
      </c>
      <c r="L18" s="7" t="s">
        <v>85</v>
      </c>
      <c r="M18" s="7" t="s">
        <v>20</v>
      </c>
      <c r="N18" s="7" t="s">
        <v>85</v>
      </c>
      <c r="O18" s="7">
        <v>3008.64</v>
      </c>
      <c r="P18" s="11" t="s">
        <v>67</v>
      </c>
    </row>
    <row r="19" spans="1:256" ht="60" customHeight="1">
      <c r="A19" s="7">
        <v>16</v>
      </c>
      <c r="B19" s="10" t="s">
        <v>86</v>
      </c>
      <c r="C19" s="7" t="s">
        <v>65</v>
      </c>
      <c r="D19" s="10">
        <v>3</v>
      </c>
      <c r="E19" s="8">
        <v>3840</v>
      </c>
      <c r="F19" s="8">
        <f t="shared" si="5"/>
        <v>1843.2</v>
      </c>
      <c r="G19" s="8">
        <f t="shared" si="6"/>
        <v>80.64</v>
      </c>
      <c r="H19" s="8">
        <f t="shared" si="7"/>
        <v>1036.8</v>
      </c>
      <c r="I19" s="8">
        <f t="shared" si="8"/>
        <v>48</v>
      </c>
      <c r="J19" s="8">
        <f t="shared" si="9"/>
        <v>3008.64</v>
      </c>
      <c r="K19" s="7" t="s">
        <v>85</v>
      </c>
      <c r="L19" s="7" t="s">
        <v>85</v>
      </c>
      <c r="M19" s="7" t="s">
        <v>20</v>
      </c>
      <c r="N19" s="7" t="s">
        <v>85</v>
      </c>
      <c r="O19" s="7">
        <v>3008.64</v>
      </c>
      <c r="P19" s="11" t="s">
        <v>67</v>
      </c>
    </row>
    <row r="20" spans="1:256" s="2" customFormat="1" ht="60" customHeight="1">
      <c r="A20" s="7">
        <v>17</v>
      </c>
      <c r="B20" s="11" t="s">
        <v>87</v>
      </c>
      <c r="C20" s="7" t="s">
        <v>65</v>
      </c>
      <c r="D20" s="9">
        <v>3</v>
      </c>
      <c r="E20" s="12">
        <v>3840</v>
      </c>
      <c r="F20" s="8">
        <f t="shared" si="5"/>
        <v>1843.2</v>
      </c>
      <c r="G20" s="8">
        <f t="shared" si="6"/>
        <v>80.64</v>
      </c>
      <c r="H20" s="8">
        <f t="shared" si="7"/>
        <v>1036.8</v>
      </c>
      <c r="I20" s="8">
        <f t="shared" si="8"/>
        <v>48</v>
      </c>
      <c r="J20" s="8">
        <f t="shared" si="9"/>
        <v>3008.64</v>
      </c>
      <c r="K20" s="7" t="s">
        <v>88</v>
      </c>
      <c r="L20" s="7" t="s">
        <v>89</v>
      </c>
      <c r="M20" s="7" t="s">
        <v>20</v>
      </c>
      <c r="N20" s="7" t="s">
        <v>89</v>
      </c>
      <c r="O20" s="7">
        <v>3008.64</v>
      </c>
      <c r="P20" s="11" t="s">
        <v>67</v>
      </c>
    </row>
    <row r="21" spans="1:256" s="2" customFormat="1" ht="60" customHeight="1">
      <c r="A21" s="7">
        <v>18</v>
      </c>
      <c r="B21" s="11" t="s">
        <v>90</v>
      </c>
      <c r="C21" s="7" t="s">
        <v>65</v>
      </c>
      <c r="D21" s="9">
        <v>3</v>
      </c>
      <c r="E21" s="12">
        <v>3840</v>
      </c>
      <c r="F21" s="8">
        <f t="shared" si="5"/>
        <v>1843.2</v>
      </c>
      <c r="G21" s="8">
        <f t="shared" si="6"/>
        <v>80.64</v>
      </c>
      <c r="H21" s="8">
        <f t="shared" si="7"/>
        <v>1036.8</v>
      </c>
      <c r="I21" s="8">
        <f t="shared" ref="I21:I29" si="10">ROUND(16,2)*3</f>
        <v>48</v>
      </c>
      <c r="J21" s="8">
        <f t="shared" si="9"/>
        <v>3008.64</v>
      </c>
      <c r="K21" s="7" t="s">
        <v>91</v>
      </c>
      <c r="L21" s="7" t="s">
        <v>91</v>
      </c>
      <c r="M21" s="7" t="s">
        <v>20</v>
      </c>
      <c r="N21" s="7" t="s">
        <v>91</v>
      </c>
      <c r="O21" s="7">
        <v>3008.64</v>
      </c>
      <c r="P21" s="11" t="s">
        <v>67</v>
      </c>
    </row>
    <row r="22" spans="1:256" s="3" customFormat="1" ht="60" customHeight="1">
      <c r="A22" s="7">
        <v>19</v>
      </c>
      <c r="B22" s="11" t="s">
        <v>92</v>
      </c>
      <c r="C22" s="7" t="s">
        <v>65</v>
      </c>
      <c r="D22" s="9">
        <v>3</v>
      </c>
      <c r="E22" s="12">
        <v>4320</v>
      </c>
      <c r="F22" s="8">
        <f t="shared" si="5"/>
        <v>2073.6</v>
      </c>
      <c r="G22" s="8">
        <f t="shared" si="6"/>
        <v>90.72</v>
      </c>
      <c r="H22" s="8">
        <f t="shared" si="7"/>
        <v>1166.4000000000001</v>
      </c>
      <c r="I22" s="8">
        <f t="shared" si="10"/>
        <v>48</v>
      </c>
      <c r="J22" s="8">
        <f t="shared" si="9"/>
        <v>3378.72</v>
      </c>
      <c r="K22" s="7" t="s">
        <v>93</v>
      </c>
      <c r="L22" s="7" t="s">
        <v>93</v>
      </c>
      <c r="M22" s="7" t="s">
        <v>20</v>
      </c>
      <c r="N22" s="7" t="s">
        <v>93</v>
      </c>
      <c r="O22" s="7">
        <v>3378.72</v>
      </c>
      <c r="P22" s="11" t="s">
        <v>67</v>
      </c>
    </row>
    <row r="23" spans="1:256" s="3" customFormat="1" ht="60" customHeight="1">
      <c r="A23" s="7">
        <v>20</v>
      </c>
      <c r="B23" s="11" t="s">
        <v>94</v>
      </c>
      <c r="C23" s="7" t="s">
        <v>65</v>
      </c>
      <c r="D23" s="9">
        <v>3</v>
      </c>
      <c r="E23" s="12">
        <v>4320</v>
      </c>
      <c r="F23" s="8">
        <f t="shared" si="5"/>
        <v>2073.6</v>
      </c>
      <c r="G23" s="8">
        <f t="shared" si="6"/>
        <v>90.72</v>
      </c>
      <c r="H23" s="8">
        <f t="shared" si="7"/>
        <v>1166.4000000000001</v>
      </c>
      <c r="I23" s="8">
        <f t="shared" si="10"/>
        <v>48</v>
      </c>
      <c r="J23" s="8">
        <f t="shared" si="9"/>
        <v>3378.72</v>
      </c>
      <c r="K23" s="7" t="s">
        <v>93</v>
      </c>
      <c r="L23" s="7" t="s">
        <v>93</v>
      </c>
      <c r="M23" s="7" t="s">
        <v>20</v>
      </c>
      <c r="N23" s="7" t="s">
        <v>93</v>
      </c>
      <c r="O23" s="7">
        <v>3378.72</v>
      </c>
      <c r="P23" s="11" t="s">
        <v>67</v>
      </c>
    </row>
    <row r="24" spans="1:256" s="2" customFormat="1" ht="60" customHeight="1">
      <c r="A24" s="7">
        <v>21</v>
      </c>
      <c r="B24" s="11" t="s">
        <v>95</v>
      </c>
      <c r="C24" s="7" t="s">
        <v>65</v>
      </c>
      <c r="D24" s="9">
        <v>3</v>
      </c>
      <c r="E24" s="12">
        <v>3840</v>
      </c>
      <c r="F24" s="8">
        <f t="shared" si="5"/>
        <v>1843.2</v>
      </c>
      <c r="G24" s="8">
        <f t="shared" si="6"/>
        <v>80.64</v>
      </c>
      <c r="H24" s="8">
        <f t="shared" si="7"/>
        <v>1036.8</v>
      </c>
      <c r="I24" s="8">
        <f t="shared" si="10"/>
        <v>48</v>
      </c>
      <c r="J24" s="8">
        <f t="shared" si="9"/>
        <v>3008.64</v>
      </c>
      <c r="K24" s="7" t="s">
        <v>93</v>
      </c>
      <c r="L24" s="7" t="s">
        <v>93</v>
      </c>
      <c r="M24" s="7" t="s">
        <v>20</v>
      </c>
      <c r="N24" s="7" t="s">
        <v>93</v>
      </c>
      <c r="O24" s="7">
        <v>3008.64</v>
      </c>
      <c r="P24" s="11" t="s">
        <v>67</v>
      </c>
    </row>
    <row r="25" spans="1:256" ht="60" customHeight="1">
      <c r="A25" s="7">
        <v>22</v>
      </c>
      <c r="B25" s="11" t="s">
        <v>96</v>
      </c>
      <c r="C25" s="7" t="s">
        <v>65</v>
      </c>
      <c r="D25" s="9">
        <v>3</v>
      </c>
      <c r="E25" s="13">
        <v>3840</v>
      </c>
      <c r="F25" s="8">
        <f t="shared" si="5"/>
        <v>1843.2</v>
      </c>
      <c r="G25" s="8">
        <f t="shared" si="6"/>
        <v>80.64</v>
      </c>
      <c r="H25" s="8">
        <f t="shared" si="7"/>
        <v>1036.8</v>
      </c>
      <c r="I25" s="8">
        <f t="shared" si="10"/>
        <v>48</v>
      </c>
      <c r="J25" s="8">
        <f t="shared" si="9"/>
        <v>3008.64</v>
      </c>
      <c r="K25" s="11" t="s">
        <v>97</v>
      </c>
      <c r="L25" s="11" t="s">
        <v>97</v>
      </c>
      <c r="M25" s="11" t="s">
        <v>20</v>
      </c>
      <c r="N25" s="11" t="s">
        <v>97</v>
      </c>
      <c r="O25" s="11">
        <v>3008.64</v>
      </c>
      <c r="P25" s="11" t="s">
        <v>67</v>
      </c>
    </row>
    <row r="26" spans="1:256" ht="60" customHeight="1">
      <c r="A26" s="7">
        <v>23</v>
      </c>
      <c r="B26" s="14" t="s">
        <v>98</v>
      </c>
      <c r="C26" s="7" t="s">
        <v>65</v>
      </c>
      <c r="D26" s="9">
        <v>3</v>
      </c>
      <c r="E26" s="13">
        <v>3840</v>
      </c>
      <c r="F26" s="8">
        <f t="shared" si="5"/>
        <v>1843.2</v>
      </c>
      <c r="G26" s="8">
        <f t="shared" si="6"/>
        <v>80.64</v>
      </c>
      <c r="H26" s="8">
        <f t="shared" si="7"/>
        <v>1036.8</v>
      </c>
      <c r="I26" s="8">
        <f t="shared" si="10"/>
        <v>48</v>
      </c>
      <c r="J26" s="8">
        <f t="shared" si="9"/>
        <v>3008.64</v>
      </c>
      <c r="K26" s="11" t="s">
        <v>97</v>
      </c>
      <c r="L26" s="11" t="s">
        <v>97</v>
      </c>
      <c r="M26" s="11" t="s">
        <v>20</v>
      </c>
      <c r="N26" s="11" t="s">
        <v>97</v>
      </c>
      <c r="O26" s="11">
        <v>3008.64</v>
      </c>
      <c r="P26" s="11" t="s">
        <v>67</v>
      </c>
    </row>
    <row r="27" spans="1:256" ht="60" customHeight="1">
      <c r="A27" s="7">
        <v>24</v>
      </c>
      <c r="B27" s="11" t="s">
        <v>99</v>
      </c>
      <c r="C27" s="7" t="s">
        <v>65</v>
      </c>
      <c r="D27" s="9">
        <v>3</v>
      </c>
      <c r="E27" s="13">
        <v>3840</v>
      </c>
      <c r="F27" s="8">
        <f t="shared" si="5"/>
        <v>1843.2</v>
      </c>
      <c r="G27" s="8">
        <f t="shared" si="6"/>
        <v>80.64</v>
      </c>
      <c r="H27" s="8">
        <f t="shared" si="7"/>
        <v>1036.8</v>
      </c>
      <c r="I27" s="8">
        <f t="shared" si="10"/>
        <v>48</v>
      </c>
      <c r="J27" s="8">
        <f t="shared" si="9"/>
        <v>3008.64</v>
      </c>
      <c r="K27" s="11" t="s">
        <v>97</v>
      </c>
      <c r="L27" s="11" t="s">
        <v>97</v>
      </c>
      <c r="M27" s="11" t="s">
        <v>20</v>
      </c>
      <c r="N27" s="11" t="s">
        <v>97</v>
      </c>
      <c r="O27" s="11">
        <v>3008.64</v>
      </c>
      <c r="P27" s="11" t="s">
        <v>67</v>
      </c>
    </row>
    <row r="28" spans="1:256" s="4" customFormat="1" ht="60" customHeight="1">
      <c r="A28" s="7">
        <v>25</v>
      </c>
      <c r="B28" s="15" t="s">
        <v>17</v>
      </c>
      <c r="C28" s="7" t="s">
        <v>65</v>
      </c>
      <c r="D28" s="9">
        <v>3</v>
      </c>
      <c r="E28" s="12">
        <v>4900</v>
      </c>
      <c r="F28" s="8">
        <f t="shared" ref="F28:F61" si="11">ROUND(E28*0.16,2)*3</f>
        <v>2352</v>
      </c>
      <c r="G28" s="8">
        <f t="shared" ref="G28:G61" si="12">ROUND(E28*0.007,2)*3</f>
        <v>102.9</v>
      </c>
      <c r="H28" s="8">
        <f t="shared" ref="H28:H61" si="13">ROUND(E28*0.09,2)*3</f>
        <v>1323</v>
      </c>
      <c r="I28" s="8">
        <f t="shared" si="10"/>
        <v>48</v>
      </c>
      <c r="J28" s="8">
        <f t="shared" ref="J28:J61" si="14">SUM(F28:I28)</f>
        <v>3825.9</v>
      </c>
      <c r="K28" s="11" t="s">
        <v>19</v>
      </c>
      <c r="L28" s="11" t="s">
        <v>19</v>
      </c>
      <c r="M28" s="11" t="s">
        <v>20</v>
      </c>
      <c r="N28" s="11" t="s">
        <v>19</v>
      </c>
      <c r="O28" s="12">
        <v>3825.9</v>
      </c>
      <c r="P28" s="7" t="s">
        <v>100</v>
      </c>
    </row>
    <row r="29" spans="1:256" s="4" customFormat="1" ht="60" customHeight="1">
      <c r="A29" s="7">
        <v>26</v>
      </c>
      <c r="B29" s="15" t="s">
        <v>22</v>
      </c>
      <c r="C29" s="7" t="s">
        <v>65</v>
      </c>
      <c r="D29" s="9">
        <v>3</v>
      </c>
      <c r="E29" s="12">
        <v>4900</v>
      </c>
      <c r="F29" s="8">
        <f t="shared" si="11"/>
        <v>2352</v>
      </c>
      <c r="G29" s="8">
        <f t="shared" si="12"/>
        <v>102.9</v>
      </c>
      <c r="H29" s="8">
        <f t="shared" si="13"/>
        <v>1323</v>
      </c>
      <c r="I29" s="8">
        <f t="shared" si="10"/>
        <v>48</v>
      </c>
      <c r="J29" s="8">
        <f t="shared" si="14"/>
        <v>3825.9</v>
      </c>
      <c r="K29" s="11" t="s">
        <v>19</v>
      </c>
      <c r="L29" s="11" t="s">
        <v>19</v>
      </c>
      <c r="M29" s="11" t="s">
        <v>20</v>
      </c>
      <c r="N29" s="11" t="s">
        <v>19</v>
      </c>
      <c r="O29" s="12">
        <v>3825.9</v>
      </c>
      <c r="P29" s="7" t="s">
        <v>100</v>
      </c>
    </row>
    <row r="30" spans="1:256" s="4" customFormat="1" ht="60" customHeight="1">
      <c r="A30" s="7">
        <v>27</v>
      </c>
      <c r="B30" s="15" t="s">
        <v>23</v>
      </c>
      <c r="C30" s="7" t="s">
        <v>65</v>
      </c>
      <c r="D30" s="9">
        <v>3</v>
      </c>
      <c r="E30" s="12">
        <v>4900</v>
      </c>
      <c r="F30" s="8">
        <f t="shared" si="11"/>
        <v>2352</v>
      </c>
      <c r="G30" s="8">
        <f t="shared" si="12"/>
        <v>102.9</v>
      </c>
      <c r="H30" s="8">
        <f t="shared" si="13"/>
        <v>1323</v>
      </c>
      <c r="I30" s="8">
        <f t="shared" ref="I30:I39" si="15">ROUND(16,2)*3</f>
        <v>48</v>
      </c>
      <c r="J30" s="8">
        <f t="shared" si="14"/>
        <v>3825.9</v>
      </c>
      <c r="K30" s="11" t="s">
        <v>19</v>
      </c>
      <c r="L30" s="11" t="s">
        <v>19</v>
      </c>
      <c r="M30" s="11" t="s">
        <v>20</v>
      </c>
      <c r="N30" s="11" t="s">
        <v>19</v>
      </c>
      <c r="O30" s="12">
        <v>3825.9</v>
      </c>
      <c r="P30" s="7" t="s">
        <v>100</v>
      </c>
    </row>
    <row r="31" spans="1:256" s="4" customFormat="1" ht="60" customHeight="1">
      <c r="A31" s="7">
        <v>28</v>
      </c>
      <c r="B31" s="15" t="s">
        <v>24</v>
      </c>
      <c r="C31" s="7" t="s">
        <v>65</v>
      </c>
      <c r="D31" s="9">
        <v>3</v>
      </c>
      <c r="E31" s="12">
        <v>4900</v>
      </c>
      <c r="F31" s="8">
        <f t="shared" si="11"/>
        <v>2352</v>
      </c>
      <c r="G31" s="8">
        <f t="shared" si="12"/>
        <v>102.9</v>
      </c>
      <c r="H31" s="8">
        <f t="shared" si="13"/>
        <v>1323</v>
      </c>
      <c r="I31" s="8">
        <f t="shared" si="15"/>
        <v>48</v>
      </c>
      <c r="J31" s="8">
        <f t="shared" si="14"/>
        <v>3825.9</v>
      </c>
      <c r="K31" s="11" t="s">
        <v>19</v>
      </c>
      <c r="L31" s="11" t="s">
        <v>19</v>
      </c>
      <c r="M31" s="11" t="s">
        <v>20</v>
      </c>
      <c r="N31" s="11" t="s">
        <v>19</v>
      </c>
      <c r="O31" s="12">
        <v>3825.9</v>
      </c>
      <c r="P31" s="7" t="s">
        <v>100</v>
      </c>
    </row>
    <row r="32" spans="1:256" s="4" customFormat="1" ht="60" customHeight="1">
      <c r="A32" s="7">
        <v>29</v>
      </c>
      <c r="B32" s="15" t="s">
        <v>25</v>
      </c>
      <c r="C32" s="7" t="s">
        <v>65</v>
      </c>
      <c r="D32" s="9">
        <v>3</v>
      </c>
      <c r="E32" s="12">
        <v>4900</v>
      </c>
      <c r="F32" s="8">
        <f t="shared" si="11"/>
        <v>2352</v>
      </c>
      <c r="G32" s="8">
        <f t="shared" si="12"/>
        <v>102.9</v>
      </c>
      <c r="H32" s="8">
        <f t="shared" si="13"/>
        <v>1323</v>
      </c>
      <c r="I32" s="8">
        <f t="shared" si="15"/>
        <v>48</v>
      </c>
      <c r="J32" s="8">
        <f t="shared" si="14"/>
        <v>3825.9</v>
      </c>
      <c r="K32" s="11" t="s">
        <v>19</v>
      </c>
      <c r="L32" s="11" t="s">
        <v>19</v>
      </c>
      <c r="M32" s="11" t="s">
        <v>20</v>
      </c>
      <c r="N32" s="11" t="s">
        <v>19</v>
      </c>
      <c r="O32" s="12">
        <v>3825.9</v>
      </c>
      <c r="P32" s="7" t="s">
        <v>100</v>
      </c>
    </row>
    <row r="33" spans="1:256" s="2" customFormat="1" ht="60" customHeight="1">
      <c r="A33" s="7">
        <v>30</v>
      </c>
      <c r="B33" s="11" t="s">
        <v>32</v>
      </c>
      <c r="C33" s="7" t="s">
        <v>65</v>
      </c>
      <c r="D33" s="9">
        <v>3</v>
      </c>
      <c r="E33" s="12">
        <v>4900</v>
      </c>
      <c r="F33" s="8">
        <f t="shared" si="11"/>
        <v>2352</v>
      </c>
      <c r="G33" s="8">
        <f t="shared" si="12"/>
        <v>102.9</v>
      </c>
      <c r="H33" s="8">
        <f t="shared" si="13"/>
        <v>1323</v>
      </c>
      <c r="I33" s="8">
        <f t="shared" si="15"/>
        <v>48</v>
      </c>
      <c r="J33" s="8">
        <f t="shared" si="14"/>
        <v>3825.9</v>
      </c>
      <c r="K33" s="11" t="s">
        <v>33</v>
      </c>
      <c r="L33" s="11" t="s">
        <v>33</v>
      </c>
      <c r="M33" s="11" t="s">
        <v>20</v>
      </c>
      <c r="N33" s="11" t="s">
        <v>33</v>
      </c>
      <c r="O33" s="12">
        <v>3825.9</v>
      </c>
      <c r="P33" s="7" t="s">
        <v>100</v>
      </c>
    </row>
    <row r="34" spans="1:256" s="2" customFormat="1" ht="60" customHeight="1">
      <c r="A34" s="7">
        <v>31</v>
      </c>
      <c r="B34" s="11" t="s">
        <v>34</v>
      </c>
      <c r="C34" s="7" t="s">
        <v>65</v>
      </c>
      <c r="D34" s="9">
        <v>3</v>
      </c>
      <c r="E34" s="12">
        <v>4900</v>
      </c>
      <c r="F34" s="8">
        <f t="shared" si="11"/>
        <v>2352</v>
      </c>
      <c r="G34" s="8">
        <f t="shared" si="12"/>
        <v>102.9</v>
      </c>
      <c r="H34" s="8">
        <f t="shared" si="13"/>
        <v>1323</v>
      </c>
      <c r="I34" s="8">
        <f t="shared" si="15"/>
        <v>48</v>
      </c>
      <c r="J34" s="8">
        <f t="shared" si="14"/>
        <v>3825.9</v>
      </c>
      <c r="K34" s="11" t="s">
        <v>33</v>
      </c>
      <c r="L34" s="11" t="s">
        <v>33</v>
      </c>
      <c r="M34" s="11" t="s">
        <v>20</v>
      </c>
      <c r="N34" s="11" t="s">
        <v>33</v>
      </c>
      <c r="O34" s="12">
        <v>3825.9</v>
      </c>
      <c r="P34" s="7" t="s">
        <v>100</v>
      </c>
    </row>
    <row r="35" spans="1:256" s="2" customFormat="1" ht="60" customHeight="1">
      <c r="A35" s="7">
        <v>32</v>
      </c>
      <c r="B35" s="11" t="s">
        <v>35</v>
      </c>
      <c r="C35" s="7" t="s">
        <v>65</v>
      </c>
      <c r="D35" s="9">
        <v>3</v>
      </c>
      <c r="E35" s="12">
        <v>4900</v>
      </c>
      <c r="F35" s="8">
        <f t="shared" si="11"/>
        <v>2352</v>
      </c>
      <c r="G35" s="8">
        <f t="shared" si="12"/>
        <v>102.9</v>
      </c>
      <c r="H35" s="8">
        <f t="shared" si="13"/>
        <v>1323</v>
      </c>
      <c r="I35" s="8">
        <f t="shared" si="15"/>
        <v>48</v>
      </c>
      <c r="J35" s="8">
        <f t="shared" si="14"/>
        <v>3825.9</v>
      </c>
      <c r="K35" s="11" t="s">
        <v>33</v>
      </c>
      <c r="L35" s="11" t="s">
        <v>33</v>
      </c>
      <c r="M35" s="11" t="s">
        <v>20</v>
      </c>
      <c r="N35" s="11" t="s">
        <v>33</v>
      </c>
      <c r="O35" s="12">
        <v>3825.9</v>
      </c>
      <c r="P35" s="7" t="s">
        <v>100</v>
      </c>
    </row>
    <row r="36" spans="1:256" s="5" customFormat="1" ht="60" customHeight="1">
      <c r="A36" s="7">
        <v>33</v>
      </c>
      <c r="B36" s="16" t="s">
        <v>26</v>
      </c>
      <c r="C36" s="7" t="s">
        <v>65</v>
      </c>
      <c r="D36" s="7">
        <v>3</v>
      </c>
      <c r="E36" s="8">
        <v>4500</v>
      </c>
      <c r="F36" s="8">
        <f t="shared" si="11"/>
        <v>2160</v>
      </c>
      <c r="G36" s="8">
        <f t="shared" si="12"/>
        <v>94.5</v>
      </c>
      <c r="H36" s="8">
        <f t="shared" si="13"/>
        <v>1215</v>
      </c>
      <c r="I36" s="8">
        <f t="shared" si="15"/>
        <v>48</v>
      </c>
      <c r="J36" s="8">
        <f t="shared" si="14"/>
        <v>3517.5</v>
      </c>
      <c r="K36" s="7" t="s">
        <v>27</v>
      </c>
      <c r="L36" s="7" t="s">
        <v>27</v>
      </c>
      <c r="M36" s="7" t="s">
        <v>20</v>
      </c>
      <c r="N36" s="7" t="s">
        <v>27</v>
      </c>
      <c r="O36" s="8">
        <v>3517.5</v>
      </c>
      <c r="P36" s="7" t="s">
        <v>101</v>
      </c>
    </row>
    <row r="37" spans="1:256" ht="60" customHeight="1">
      <c r="A37" s="7">
        <v>34</v>
      </c>
      <c r="B37" s="16" t="s">
        <v>29</v>
      </c>
      <c r="C37" s="7" t="s">
        <v>65</v>
      </c>
      <c r="D37" s="7">
        <v>3</v>
      </c>
      <c r="E37" s="8">
        <v>4500</v>
      </c>
      <c r="F37" s="8">
        <f t="shared" si="11"/>
        <v>2160</v>
      </c>
      <c r="G37" s="8">
        <f t="shared" si="12"/>
        <v>94.5</v>
      </c>
      <c r="H37" s="8">
        <f t="shared" si="13"/>
        <v>1215</v>
      </c>
      <c r="I37" s="8">
        <f t="shared" si="15"/>
        <v>48</v>
      </c>
      <c r="J37" s="8">
        <f t="shared" si="14"/>
        <v>3517.5</v>
      </c>
      <c r="K37" s="7" t="s">
        <v>30</v>
      </c>
      <c r="L37" s="7" t="s">
        <v>30</v>
      </c>
      <c r="M37" s="7" t="s">
        <v>20</v>
      </c>
      <c r="N37" s="7" t="s">
        <v>30</v>
      </c>
      <c r="O37" s="8">
        <v>3517.5</v>
      </c>
      <c r="P37" s="7" t="s">
        <v>102</v>
      </c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</row>
    <row r="38" spans="1:256" s="1" customFormat="1" ht="60" customHeight="1">
      <c r="A38" s="7">
        <v>35</v>
      </c>
      <c r="B38" s="11" t="s">
        <v>103</v>
      </c>
      <c r="C38" s="7" t="s">
        <v>65</v>
      </c>
      <c r="D38" s="7">
        <v>3</v>
      </c>
      <c r="E38" s="8">
        <v>4500</v>
      </c>
      <c r="F38" s="8">
        <f t="shared" si="11"/>
        <v>2160</v>
      </c>
      <c r="G38" s="8">
        <f t="shared" si="12"/>
        <v>94.5</v>
      </c>
      <c r="H38" s="8">
        <f t="shared" si="13"/>
        <v>1215</v>
      </c>
      <c r="I38" s="8">
        <f t="shared" si="15"/>
        <v>48</v>
      </c>
      <c r="J38" s="8">
        <f t="shared" si="14"/>
        <v>3517.5</v>
      </c>
      <c r="K38" s="7" t="s">
        <v>27</v>
      </c>
      <c r="L38" s="7" t="s">
        <v>27</v>
      </c>
      <c r="M38" s="7" t="s">
        <v>20</v>
      </c>
      <c r="N38" s="7" t="s">
        <v>27</v>
      </c>
      <c r="O38" s="8">
        <v>3517.5</v>
      </c>
      <c r="P38" s="11" t="s">
        <v>67</v>
      </c>
      <c r="Q38" s="5"/>
    </row>
    <row r="39" spans="1:256" ht="60" customHeight="1">
      <c r="A39" s="7">
        <v>36</v>
      </c>
      <c r="B39" s="7" t="s">
        <v>104</v>
      </c>
      <c r="C39" s="7" t="s">
        <v>65</v>
      </c>
      <c r="D39" s="7">
        <v>3</v>
      </c>
      <c r="E39" s="8">
        <v>4500</v>
      </c>
      <c r="F39" s="8">
        <f t="shared" si="11"/>
        <v>2160</v>
      </c>
      <c r="G39" s="8">
        <f t="shared" si="12"/>
        <v>94.5</v>
      </c>
      <c r="H39" s="8">
        <f t="shared" si="13"/>
        <v>1215</v>
      </c>
      <c r="I39" s="8">
        <f t="shared" si="15"/>
        <v>48</v>
      </c>
      <c r="J39" s="8">
        <f t="shared" si="14"/>
        <v>3517.5</v>
      </c>
      <c r="K39" s="7" t="s">
        <v>105</v>
      </c>
      <c r="L39" s="7" t="s">
        <v>105</v>
      </c>
      <c r="M39" s="7" t="s">
        <v>20</v>
      </c>
      <c r="N39" s="7" t="s">
        <v>105</v>
      </c>
      <c r="O39" s="8">
        <v>3517.5</v>
      </c>
      <c r="P39" s="11" t="s">
        <v>67</v>
      </c>
      <c r="Q39" s="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</row>
    <row r="40" spans="1:256" ht="60" customHeight="1">
      <c r="A40" s="7">
        <v>37</v>
      </c>
      <c r="B40" s="7" t="s">
        <v>106</v>
      </c>
      <c r="C40" s="7">
        <v>2023.3</v>
      </c>
      <c r="D40" s="7">
        <v>1</v>
      </c>
      <c r="E40" s="8">
        <v>4500</v>
      </c>
      <c r="F40" s="8">
        <f t="shared" si="11"/>
        <v>2160</v>
      </c>
      <c r="G40" s="8">
        <f t="shared" si="12"/>
        <v>94.5</v>
      </c>
      <c r="H40" s="8">
        <f t="shared" si="13"/>
        <v>1215</v>
      </c>
      <c r="I40" s="8">
        <f t="shared" ref="I40:I49" si="16">ROUND(16,2)*3</f>
        <v>48</v>
      </c>
      <c r="J40" s="8">
        <f t="shared" si="14"/>
        <v>3517.5</v>
      </c>
      <c r="K40" s="7" t="s">
        <v>105</v>
      </c>
      <c r="L40" s="7" t="s">
        <v>105</v>
      </c>
      <c r="M40" s="7" t="s">
        <v>20</v>
      </c>
      <c r="N40" s="7" t="s">
        <v>105</v>
      </c>
      <c r="O40" s="8">
        <v>3517.5</v>
      </c>
      <c r="P40" s="11" t="s">
        <v>67</v>
      </c>
      <c r="Q40" s="5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</row>
    <row r="41" spans="1:256" s="1" customFormat="1" ht="60" customHeight="1">
      <c r="A41" s="7">
        <v>38</v>
      </c>
      <c r="B41" s="7" t="s">
        <v>38</v>
      </c>
      <c r="C41" s="7" t="s">
        <v>65</v>
      </c>
      <c r="D41" s="7">
        <v>3</v>
      </c>
      <c r="E41" s="8">
        <v>4850</v>
      </c>
      <c r="F41" s="8">
        <f t="shared" si="11"/>
        <v>2328</v>
      </c>
      <c r="G41" s="8">
        <f t="shared" si="12"/>
        <v>101.85</v>
      </c>
      <c r="H41" s="8">
        <f t="shared" si="13"/>
        <v>1309.5</v>
      </c>
      <c r="I41" s="8">
        <f t="shared" si="16"/>
        <v>48</v>
      </c>
      <c r="J41" s="8">
        <f t="shared" si="14"/>
        <v>3787.35</v>
      </c>
      <c r="K41" s="7" t="s">
        <v>39</v>
      </c>
      <c r="L41" s="7" t="s">
        <v>40</v>
      </c>
      <c r="M41" s="7" t="s">
        <v>20</v>
      </c>
      <c r="N41" s="7" t="s">
        <v>40</v>
      </c>
      <c r="O41" s="8">
        <v>3787.35</v>
      </c>
      <c r="P41" s="7" t="s">
        <v>107</v>
      </c>
    </row>
    <row r="42" spans="1:256" ht="60" customHeight="1">
      <c r="A42" s="7">
        <v>39</v>
      </c>
      <c r="B42" s="7" t="s">
        <v>42</v>
      </c>
      <c r="C42" s="7" t="s">
        <v>65</v>
      </c>
      <c r="D42" s="7">
        <v>3</v>
      </c>
      <c r="E42" s="8">
        <v>4850</v>
      </c>
      <c r="F42" s="8">
        <f t="shared" si="11"/>
        <v>2328</v>
      </c>
      <c r="G42" s="8">
        <f t="shared" si="12"/>
        <v>101.85</v>
      </c>
      <c r="H42" s="8">
        <f t="shared" si="13"/>
        <v>1309.5</v>
      </c>
      <c r="I42" s="8">
        <f t="shared" si="16"/>
        <v>48</v>
      </c>
      <c r="J42" s="8">
        <f t="shared" si="14"/>
        <v>3787.35</v>
      </c>
      <c r="K42" s="7" t="s">
        <v>39</v>
      </c>
      <c r="L42" s="7" t="s">
        <v>40</v>
      </c>
      <c r="M42" s="7" t="s">
        <v>20</v>
      </c>
      <c r="N42" s="7" t="s">
        <v>40</v>
      </c>
      <c r="O42" s="8">
        <v>3787.35</v>
      </c>
      <c r="P42" s="7" t="s">
        <v>107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</row>
    <row r="43" spans="1:256" ht="60" customHeight="1">
      <c r="A43" s="7">
        <v>40</v>
      </c>
      <c r="B43" s="7" t="s">
        <v>43</v>
      </c>
      <c r="C43" s="7" t="s">
        <v>65</v>
      </c>
      <c r="D43" s="7">
        <v>3</v>
      </c>
      <c r="E43" s="8">
        <v>4850</v>
      </c>
      <c r="F43" s="8">
        <f t="shared" si="11"/>
        <v>2328</v>
      </c>
      <c r="G43" s="8">
        <f t="shared" si="12"/>
        <v>101.85</v>
      </c>
      <c r="H43" s="8">
        <f t="shared" si="13"/>
        <v>1309.5</v>
      </c>
      <c r="I43" s="8">
        <f t="shared" si="16"/>
        <v>48</v>
      </c>
      <c r="J43" s="8">
        <f t="shared" si="14"/>
        <v>3787.35</v>
      </c>
      <c r="K43" s="7" t="s">
        <v>39</v>
      </c>
      <c r="L43" s="7" t="s">
        <v>40</v>
      </c>
      <c r="M43" s="7" t="s">
        <v>20</v>
      </c>
      <c r="N43" s="7" t="s">
        <v>40</v>
      </c>
      <c r="O43" s="8">
        <v>3787.35</v>
      </c>
      <c r="P43" s="7" t="s">
        <v>107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</row>
    <row r="44" spans="1:256" ht="60" customHeight="1">
      <c r="A44" s="7">
        <v>41</v>
      </c>
      <c r="B44" s="7" t="s">
        <v>44</v>
      </c>
      <c r="C44" s="7" t="s">
        <v>65</v>
      </c>
      <c r="D44" s="7">
        <v>3</v>
      </c>
      <c r="E44" s="8">
        <v>4850</v>
      </c>
      <c r="F44" s="8">
        <f t="shared" si="11"/>
        <v>2328</v>
      </c>
      <c r="G44" s="8">
        <f t="shared" si="12"/>
        <v>101.85</v>
      </c>
      <c r="H44" s="8">
        <f t="shared" si="13"/>
        <v>1309.5</v>
      </c>
      <c r="I44" s="8">
        <f t="shared" si="16"/>
        <v>48</v>
      </c>
      <c r="J44" s="8">
        <f t="shared" si="14"/>
        <v>3787.35</v>
      </c>
      <c r="K44" s="7" t="s">
        <v>39</v>
      </c>
      <c r="L44" s="7" t="s">
        <v>40</v>
      </c>
      <c r="M44" s="7" t="s">
        <v>20</v>
      </c>
      <c r="N44" s="7" t="s">
        <v>40</v>
      </c>
      <c r="O44" s="8">
        <v>3787.35</v>
      </c>
      <c r="P44" s="7" t="s">
        <v>107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</row>
    <row r="45" spans="1:256" ht="60" customHeight="1">
      <c r="A45" s="7">
        <v>42</v>
      </c>
      <c r="B45" s="7" t="s">
        <v>45</v>
      </c>
      <c r="C45" s="7" t="s">
        <v>65</v>
      </c>
      <c r="D45" s="7">
        <v>3</v>
      </c>
      <c r="E45" s="8">
        <v>5610</v>
      </c>
      <c r="F45" s="8">
        <f t="shared" si="11"/>
        <v>2692.8</v>
      </c>
      <c r="G45" s="8">
        <f t="shared" si="12"/>
        <v>117.81</v>
      </c>
      <c r="H45" s="8">
        <f t="shared" si="13"/>
        <v>1514.7</v>
      </c>
      <c r="I45" s="8">
        <f t="shared" si="16"/>
        <v>48</v>
      </c>
      <c r="J45" s="8">
        <f t="shared" si="14"/>
        <v>4373.3100000000004</v>
      </c>
      <c r="K45" s="7" t="s">
        <v>39</v>
      </c>
      <c r="L45" s="7" t="s">
        <v>40</v>
      </c>
      <c r="M45" s="7" t="s">
        <v>20</v>
      </c>
      <c r="N45" s="7" t="s">
        <v>40</v>
      </c>
      <c r="O45" s="8">
        <v>4373.3100000000004</v>
      </c>
      <c r="P45" s="7" t="s">
        <v>100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</row>
    <row r="46" spans="1:256" ht="60" customHeight="1">
      <c r="A46" s="7">
        <v>43</v>
      </c>
      <c r="B46" s="7" t="s">
        <v>46</v>
      </c>
      <c r="C46" s="7" t="s">
        <v>65</v>
      </c>
      <c r="D46" s="7">
        <v>3</v>
      </c>
      <c r="E46" s="8">
        <v>4720</v>
      </c>
      <c r="F46" s="8">
        <f t="shared" si="11"/>
        <v>2265.6</v>
      </c>
      <c r="G46" s="8">
        <f t="shared" si="12"/>
        <v>99.12</v>
      </c>
      <c r="H46" s="8">
        <f t="shared" si="13"/>
        <v>1274.4000000000001</v>
      </c>
      <c r="I46" s="8">
        <f t="shared" si="16"/>
        <v>48</v>
      </c>
      <c r="J46" s="8">
        <f t="shared" si="14"/>
        <v>3687.12</v>
      </c>
      <c r="K46" s="7" t="s">
        <v>39</v>
      </c>
      <c r="L46" s="7" t="s">
        <v>40</v>
      </c>
      <c r="M46" s="7" t="s">
        <v>20</v>
      </c>
      <c r="N46" s="7" t="s">
        <v>40</v>
      </c>
      <c r="O46" s="8">
        <v>3687.12</v>
      </c>
      <c r="P46" s="7" t="s">
        <v>100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</row>
    <row r="47" spans="1:256" ht="60" customHeight="1">
      <c r="A47" s="7">
        <v>44</v>
      </c>
      <c r="B47" s="7" t="s">
        <v>47</v>
      </c>
      <c r="C47" s="7" t="s">
        <v>65</v>
      </c>
      <c r="D47" s="7">
        <v>3</v>
      </c>
      <c r="E47" s="8">
        <v>4720</v>
      </c>
      <c r="F47" s="8">
        <f t="shared" si="11"/>
        <v>2265.6</v>
      </c>
      <c r="G47" s="8">
        <f t="shared" si="12"/>
        <v>99.12</v>
      </c>
      <c r="H47" s="8">
        <f t="shared" si="13"/>
        <v>1274.4000000000001</v>
      </c>
      <c r="I47" s="8">
        <f t="shared" si="16"/>
        <v>48</v>
      </c>
      <c r="J47" s="8">
        <f t="shared" si="14"/>
        <v>3687.12</v>
      </c>
      <c r="K47" s="7" t="s">
        <v>39</v>
      </c>
      <c r="L47" s="7" t="s">
        <v>40</v>
      </c>
      <c r="M47" s="7" t="s">
        <v>20</v>
      </c>
      <c r="N47" s="7" t="s">
        <v>40</v>
      </c>
      <c r="O47" s="8">
        <v>3687.12</v>
      </c>
      <c r="P47" s="7" t="s">
        <v>100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</row>
    <row r="48" spans="1:256" ht="60" customHeight="1">
      <c r="A48" s="7">
        <v>45</v>
      </c>
      <c r="B48" s="7" t="s">
        <v>48</v>
      </c>
      <c r="C48" s="7" t="s">
        <v>65</v>
      </c>
      <c r="D48" s="7">
        <v>3</v>
      </c>
      <c r="E48" s="8">
        <v>4720</v>
      </c>
      <c r="F48" s="8">
        <f t="shared" si="11"/>
        <v>2265.6</v>
      </c>
      <c r="G48" s="8">
        <f t="shared" si="12"/>
        <v>99.12</v>
      </c>
      <c r="H48" s="8">
        <f t="shared" si="13"/>
        <v>1274.4000000000001</v>
      </c>
      <c r="I48" s="8">
        <f t="shared" si="16"/>
        <v>48</v>
      </c>
      <c r="J48" s="8">
        <f t="shared" si="14"/>
        <v>3687.12</v>
      </c>
      <c r="K48" s="7" t="s">
        <v>39</v>
      </c>
      <c r="L48" s="7" t="s">
        <v>40</v>
      </c>
      <c r="M48" s="7" t="s">
        <v>20</v>
      </c>
      <c r="N48" s="7" t="s">
        <v>40</v>
      </c>
      <c r="O48" s="8">
        <v>3687.12</v>
      </c>
      <c r="P48" s="7" t="s">
        <v>100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</row>
    <row r="49" spans="1:256" ht="60" customHeight="1">
      <c r="A49" s="7">
        <v>46</v>
      </c>
      <c r="B49" s="7" t="s">
        <v>49</v>
      </c>
      <c r="C49" s="7" t="s">
        <v>65</v>
      </c>
      <c r="D49" s="7">
        <v>3</v>
      </c>
      <c r="E49" s="8">
        <v>4720</v>
      </c>
      <c r="F49" s="8">
        <f t="shared" si="11"/>
        <v>2265.6</v>
      </c>
      <c r="G49" s="8">
        <f t="shared" si="12"/>
        <v>99.12</v>
      </c>
      <c r="H49" s="8">
        <f t="shared" si="13"/>
        <v>1274.4000000000001</v>
      </c>
      <c r="I49" s="8">
        <f t="shared" si="16"/>
        <v>48</v>
      </c>
      <c r="J49" s="8">
        <f t="shared" si="14"/>
        <v>3687.12</v>
      </c>
      <c r="K49" s="7" t="s">
        <v>39</v>
      </c>
      <c r="L49" s="7" t="s">
        <v>40</v>
      </c>
      <c r="M49" s="7" t="s">
        <v>20</v>
      </c>
      <c r="N49" s="7" t="s">
        <v>40</v>
      </c>
      <c r="O49" s="8">
        <v>3687.12</v>
      </c>
      <c r="P49" s="7" t="s">
        <v>100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</row>
    <row r="50" spans="1:256" ht="60" customHeight="1">
      <c r="A50" s="7">
        <v>47</v>
      </c>
      <c r="B50" s="7" t="s">
        <v>50</v>
      </c>
      <c r="C50" s="7" t="s">
        <v>65</v>
      </c>
      <c r="D50" s="7">
        <v>3</v>
      </c>
      <c r="E50" s="8">
        <v>5610</v>
      </c>
      <c r="F50" s="8">
        <f t="shared" si="11"/>
        <v>2692.8</v>
      </c>
      <c r="G50" s="8">
        <f t="shared" si="12"/>
        <v>117.81</v>
      </c>
      <c r="H50" s="8">
        <f t="shared" si="13"/>
        <v>1514.7</v>
      </c>
      <c r="I50" s="8">
        <f t="shared" ref="I50:I61" si="17">ROUND(16,2)*3</f>
        <v>48</v>
      </c>
      <c r="J50" s="8">
        <f t="shared" si="14"/>
        <v>4373.3100000000004</v>
      </c>
      <c r="K50" s="7" t="s">
        <v>39</v>
      </c>
      <c r="L50" s="7" t="s">
        <v>40</v>
      </c>
      <c r="M50" s="7" t="s">
        <v>20</v>
      </c>
      <c r="N50" s="7" t="s">
        <v>40</v>
      </c>
      <c r="O50" s="8">
        <v>4373.3100000000004</v>
      </c>
      <c r="P50" s="7" t="s">
        <v>100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</row>
    <row r="51" spans="1:256" ht="60" customHeight="1">
      <c r="A51" s="7">
        <v>48</v>
      </c>
      <c r="B51" s="7" t="s">
        <v>51</v>
      </c>
      <c r="C51" s="7" t="s">
        <v>65</v>
      </c>
      <c r="D51" s="7">
        <v>3</v>
      </c>
      <c r="E51" s="8">
        <v>5610</v>
      </c>
      <c r="F51" s="8">
        <f t="shared" si="11"/>
        <v>2692.8</v>
      </c>
      <c r="G51" s="8">
        <f t="shared" si="12"/>
        <v>117.81</v>
      </c>
      <c r="H51" s="8">
        <f t="shared" si="13"/>
        <v>1514.7</v>
      </c>
      <c r="I51" s="8">
        <f t="shared" si="17"/>
        <v>48</v>
      </c>
      <c r="J51" s="8">
        <f t="shared" si="14"/>
        <v>4373.3100000000004</v>
      </c>
      <c r="K51" s="7" t="s">
        <v>39</v>
      </c>
      <c r="L51" s="7" t="s">
        <v>40</v>
      </c>
      <c r="M51" s="7" t="s">
        <v>20</v>
      </c>
      <c r="N51" s="7" t="s">
        <v>40</v>
      </c>
      <c r="O51" s="8">
        <v>4373.3100000000004</v>
      </c>
      <c r="P51" s="7" t="s">
        <v>101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</row>
    <row r="52" spans="1:256" ht="60" customHeight="1">
      <c r="A52" s="7">
        <v>49</v>
      </c>
      <c r="B52" s="7" t="s">
        <v>52</v>
      </c>
      <c r="C52" s="7" t="s">
        <v>65</v>
      </c>
      <c r="D52" s="7">
        <v>3</v>
      </c>
      <c r="E52" s="8">
        <v>4850</v>
      </c>
      <c r="F52" s="8">
        <f t="shared" si="11"/>
        <v>2328</v>
      </c>
      <c r="G52" s="8">
        <f t="shared" si="12"/>
        <v>101.85</v>
      </c>
      <c r="H52" s="8">
        <f t="shared" si="13"/>
        <v>1309.5</v>
      </c>
      <c r="I52" s="8">
        <f t="shared" si="17"/>
        <v>48</v>
      </c>
      <c r="J52" s="8">
        <f t="shared" si="14"/>
        <v>3787.35</v>
      </c>
      <c r="K52" s="7" t="s">
        <v>39</v>
      </c>
      <c r="L52" s="7" t="s">
        <v>40</v>
      </c>
      <c r="M52" s="7" t="s">
        <v>20</v>
      </c>
      <c r="N52" s="7" t="s">
        <v>40</v>
      </c>
      <c r="O52" s="8">
        <v>3787.35</v>
      </c>
      <c r="P52" s="7" t="s">
        <v>100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</row>
    <row r="53" spans="1:256" ht="60" customHeight="1">
      <c r="A53" s="7">
        <v>50</v>
      </c>
      <c r="B53" s="7" t="s">
        <v>53</v>
      </c>
      <c r="C53" s="7" t="s">
        <v>65</v>
      </c>
      <c r="D53" s="7">
        <v>3</v>
      </c>
      <c r="E53" s="8">
        <v>4850</v>
      </c>
      <c r="F53" s="8">
        <f t="shared" si="11"/>
        <v>2328</v>
      </c>
      <c r="G53" s="8">
        <f t="shared" si="12"/>
        <v>101.85</v>
      </c>
      <c r="H53" s="8">
        <f t="shared" si="13"/>
        <v>1309.5</v>
      </c>
      <c r="I53" s="8">
        <f t="shared" si="17"/>
        <v>48</v>
      </c>
      <c r="J53" s="8">
        <f t="shared" si="14"/>
        <v>3787.35</v>
      </c>
      <c r="K53" s="7" t="s">
        <v>39</v>
      </c>
      <c r="L53" s="7" t="s">
        <v>40</v>
      </c>
      <c r="M53" s="7" t="s">
        <v>20</v>
      </c>
      <c r="N53" s="7" t="s">
        <v>40</v>
      </c>
      <c r="O53" s="8">
        <v>3787.35</v>
      </c>
      <c r="P53" s="7" t="s">
        <v>100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</row>
    <row r="54" spans="1:256" ht="60" customHeight="1">
      <c r="A54" s="7">
        <v>51</v>
      </c>
      <c r="B54" s="7" t="s">
        <v>54</v>
      </c>
      <c r="C54" s="7" t="s">
        <v>65</v>
      </c>
      <c r="D54" s="7">
        <v>3</v>
      </c>
      <c r="E54" s="8">
        <v>4850</v>
      </c>
      <c r="F54" s="8">
        <f t="shared" si="11"/>
        <v>2328</v>
      </c>
      <c r="G54" s="8">
        <f t="shared" si="12"/>
        <v>101.85</v>
      </c>
      <c r="H54" s="8">
        <f t="shared" si="13"/>
        <v>1309.5</v>
      </c>
      <c r="I54" s="8">
        <f t="shared" si="17"/>
        <v>48</v>
      </c>
      <c r="J54" s="8">
        <f t="shared" si="14"/>
        <v>3787.35</v>
      </c>
      <c r="K54" s="7" t="s">
        <v>39</v>
      </c>
      <c r="L54" s="7" t="s">
        <v>40</v>
      </c>
      <c r="M54" s="7" t="s">
        <v>20</v>
      </c>
      <c r="N54" s="7" t="s">
        <v>40</v>
      </c>
      <c r="O54" s="8">
        <v>3787.35</v>
      </c>
      <c r="P54" s="7" t="s">
        <v>100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</row>
    <row r="55" spans="1:256" ht="60" customHeight="1">
      <c r="A55" s="7">
        <v>52</v>
      </c>
      <c r="B55" s="7" t="s">
        <v>55</v>
      </c>
      <c r="C55" s="7" t="s">
        <v>65</v>
      </c>
      <c r="D55" s="7">
        <v>3</v>
      </c>
      <c r="E55" s="8">
        <v>4850</v>
      </c>
      <c r="F55" s="8">
        <f t="shared" si="11"/>
        <v>2328</v>
      </c>
      <c r="G55" s="8">
        <f t="shared" si="12"/>
        <v>101.85</v>
      </c>
      <c r="H55" s="8">
        <f t="shared" si="13"/>
        <v>1309.5</v>
      </c>
      <c r="I55" s="8">
        <f t="shared" si="17"/>
        <v>48</v>
      </c>
      <c r="J55" s="8">
        <f t="shared" si="14"/>
        <v>3787.35</v>
      </c>
      <c r="K55" s="7" t="s">
        <v>39</v>
      </c>
      <c r="L55" s="7" t="s">
        <v>40</v>
      </c>
      <c r="M55" s="7" t="s">
        <v>20</v>
      </c>
      <c r="N55" s="7" t="s">
        <v>40</v>
      </c>
      <c r="O55" s="8">
        <v>3787.35</v>
      </c>
      <c r="P55" s="7" t="s">
        <v>101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</row>
    <row r="56" spans="1:256" ht="60" customHeight="1">
      <c r="A56" s="7">
        <v>53</v>
      </c>
      <c r="B56" s="7" t="s">
        <v>56</v>
      </c>
      <c r="C56" s="7" t="s">
        <v>65</v>
      </c>
      <c r="D56" s="7">
        <v>3</v>
      </c>
      <c r="E56" s="8">
        <v>4850</v>
      </c>
      <c r="F56" s="8">
        <f t="shared" si="11"/>
        <v>2328</v>
      </c>
      <c r="G56" s="8">
        <f t="shared" si="12"/>
        <v>101.85</v>
      </c>
      <c r="H56" s="8">
        <f t="shared" si="13"/>
        <v>1309.5</v>
      </c>
      <c r="I56" s="8">
        <f t="shared" si="17"/>
        <v>48</v>
      </c>
      <c r="J56" s="8">
        <f t="shared" si="14"/>
        <v>3787.35</v>
      </c>
      <c r="K56" s="7" t="s">
        <v>39</v>
      </c>
      <c r="L56" s="7" t="s">
        <v>40</v>
      </c>
      <c r="M56" s="7" t="s">
        <v>20</v>
      </c>
      <c r="N56" s="7" t="s">
        <v>40</v>
      </c>
      <c r="O56" s="8">
        <v>3787.35</v>
      </c>
      <c r="P56" s="7" t="s">
        <v>102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</row>
    <row r="57" spans="1:256" ht="60" customHeight="1">
      <c r="A57" s="7">
        <v>54</v>
      </c>
      <c r="B57" s="7" t="s">
        <v>57</v>
      </c>
      <c r="C57" s="7" t="s">
        <v>65</v>
      </c>
      <c r="D57" s="7">
        <v>3</v>
      </c>
      <c r="E57" s="8">
        <v>4720</v>
      </c>
      <c r="F57" s="8">
        <f t="shared" si="11"/>
        <v>2265.6</v>
      </c>
      <c r="G57" s="8">
        <f t="shared" si="12"/>
        <v>99.12</v>
      </c>
      <c r="H57" s="8">
        <f t="shared" si="13"/>
        <v>1274.4000000000001</v>
      </c>
      <c r="I57" s="8">
        <f t="shared" si="17"/>
        <v>48</v>
      </c>
      <c r="J57" s="8">
        <f t="shared" si="14"/>
        <v>3687.12</v>
      </c>
      <c r="K57" s="7" t="s">
        <v>39</v>
      </c>
      <c r="L57" s="7" t="s">
        <v>40</v>
      </c>
      <c r="M57" s="7" t="s">
        <v>20</v>
      </c>
      <c r="N57" s="7" t="s">
        <v>40</v>
      </c>
      <c r="O57" s="8">
        <v>3687.12</v>
      </c>
      <c r="P57" s="7" t="s">
        <v>100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</row>
    <row r="58" spans="1:256" ht="60" customHeight="1">
      <c r="A58" s="7">
        <v>55</v>
      </c>
      <c r="B58" s="7" t="s">
        <v>58</v>
      </c>
      <c r="C58" s="7" t="s">
        <v>65</v>
      </c>
      <c r="D58" s="7">
        <v>3</v>
      </c>
      <c r="E58" s="8">
        <v>5610</v>
      </c>
      <c r="F58" s="8">
        <f t="shared" si="11"/>
        <v>2692.8</v>
      </c>
      <c r="G58" s="8">
        <f t="shared" si="12"/>
        <v>117.81</v>
      </c>
      <c r="H58" s="8">
        <f t="shared" si="13"/>
        <v>1514.7</v>
      </c>
      <c r="I58" s="8">
        <f t="shared" si="17"/>
        <v>48</v>
      </c>
      <c r="J58" s="8">
        <f t="shared" si="14"/>
        <v>4373.3100000000004</v>
      </c>
      <c r="K58" s="7" t="s">
        <v>39</v>
      </c>
      <c r="L58" s="7" t="s">
        <v>40</v>
      </c>
      <c r="M58" s="7" t="s">
        <v>20</v>
      </c>
      <c r="N58" s="7" t="s">
        <v>40</v>
      </c>
      <c r="O58" s="8">
        <v>4373.3100000000004</v>
      </c>
      <c r="P58" s="7" t="s">
        <v>100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</row>
    <row r="59" spans="1:256" ht="60" customHeight="1">
      <c r="A59" s="7">
        <v>56</v>
      </c>
      <c r="B59" s="7" t="s">
        <v>59</v>
      </c>
      <c r="C59" s="7" t="s">
        <v>65</v>
      </c>
      <c r="D59" s="7">
        <v>3</v>
      </c>
      <c r="E59" s="8">
        <v>4850</v>
      </c>
      <c r="F59" s="8">
        <f t="shared" si="11"/>
        <v>2328</v>
      </c>
      <c r="G59" s="8">
        <f t="shared" si="12"/>
        <v>101.85</v>
      </c>
      <c r="H59" s="8">
        <f t="shared" si="13"/>
        <v>1309.5</v>
      </c>
      <c r="I59" s="8">
        <f t="shared" si="17"/>
        <v>48</v>
      </c>
      <c r="J59" s="8">
        <f t="shared" si="14"/>
        <v>3787.35</v>
      </c>
      <c r="K59" s="7" t="s">
        <v>39</v>
      </c>
      <c r="L59" s="7" t="s">
        <v>40</v>
      </c>
      <c r="M59" s="7" t="s">
        <v>20</v>
      </c>
      <c r="N59" s="7" t="s">
        <v>40</v>
      </c>
      <c r="O59" s="8">
        <v>3787.35</v>
      </c>
      <c r="P59" s="7" t="s">
        <v>100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</row>
    <row r="60" spans="1:256" ht="60" customHeight="1">
      <c r="A60" s="7">
        <v>57</v>
      </c>
      <c r="B60" s="7" t="s">
        <v>60</v>
      </c>
      <c r="C60" s="7" t="s">
        <v>65</v>
      </c>
      <c r="D60" s="7">
        <v>3</v>
      </c>
      <c r="E60" s="8">
        <v>4850</v>
      </c>
      <c r="F60" s="8">
        <f t="shared" si="11"/>
        <v>2328</v>
      </c>
      <c r="G60" s="8">
        <f t="shared" si="12"/>
        <v>101.85</v>
      </c>
      <c r="H60" s="8">
        <f t="shared" si="13"/>
        <v>1309.5</v>
      </c>
      <c r="I60" s="8">
        <f t="shared" si="17"/>
        <v>48</v>
      </c>
      <c r="J60" s="8">
        <f t="shared" si="14"/>
        <v>3787.35</v>
      </c>
      <c r="K60" s="7" t="s">
        <v>39</v>
      </c>
      <c r="L60" s="7" t="s">
        <v>40</v>
      </c>
      <c r="M60" s="7" t="s">
        <v>20</v>
      </c>
      <c r="N60" s="7" t="s">
        <v>40</v>
      </c>
      <c r="O60" s="8">
        <v>3787.35</v>
      </c>
      <c r="P60" s="7" t="s">
        <v>100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</row>
    <row r="61" spans="1:256" ht="60" customHeight="1">
      <c r="A61" s="7">
        <v>58</v>
      </c>
      <c r="B61" s="7" t="s">
        <v>61</v>
      </c>
      <c r="C61" s="7" t="s">
        <v>65</v>
      </c>
      <c r="D61" s="7">
        <v>3</v>
      </c>
      <c r="E61" s="8">
        <v>5610</v>
      </c>
      <c r="F61" s="8">
        <f t="shared" si="11"/>
        <v>2692.8</v>
      </c>
      <c r="G61" s="8">
        <f t="shared" si="12"/>
        <v>117.81</v>
      </c>
      <c r="H61" s="8">
        <f t="shared" si="13"/>
        <v>1514.7</v>
      </c>
      <c r="I61" s="8">
        <f t="shared" si="17"/>
        <v>48</v>
      </c>
      <c r="J61" s="8">
        <f t="shared" si="14"/>
        <v>4373.3100000000004</v>
      </c>
      <c r="K61" s="7" t="s">
        <v>39</v>
      </c>
      <c r="L61" s="7" t="s">
        <v>62</v>
      </c>
      <c r="M61" s="7" t="s">
        <v>20</v>
      </c>
      <c r="N61" s="7" t="s">
        <v>62</v>
      </c>
      <c r="O61" s="8">
        <v>4373.3100000000004</v>
      </c>
      <c r="P61" s="7" t="s">
        <v>101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</row>
  </sheetData>
  <mergeCells count="17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14" type="noConversion"/>
  <conditionalFormatting sqref="B36:B37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rintOptions horizontalCentered="1"/>
  <pageMargins left="0.16111111111111101" right="0.16111111111111101" top="1" bottom="1" header="0.5" footer="0.5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2022年第四季度</vt:lpstr>
      <vt:lpstr>2023年第一季度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HMA-AL00</dc:creator>
  <cp:lastModifiedBy>Administrator</cp:lastModifiedBy>
  <dcterms:created xsi:type="dcterms:W3CDTF">2006-09-15T16:00:00Z</dcterms:created>
  <dcterms:modified xsi:type="dcterms:W3CDTF">2023-04-21T02:43:15Z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844BB92488AA48618960D842658601C8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