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  <sheet name="09国有资本经营预算支出表" sheetId="9" r:id="rId9"/>
    <sheet name="10部门管理转移支付表" sheetId="10" r:id="rId10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<sst xmlns="http://schemas.openxmlformats.org/spreadsheetml/2006/main" count="378" uniqueCount="272">
  <si>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</si>
  <si>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</si>
  <si>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</si>
  <si>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</si>
  <si>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</si>
  <si>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</si>
  <si>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</si>
  <si>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</si>
  <si>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</si>
  <si>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</si>
  <si>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</si>
  <si>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</si>
  <si>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</si>
  <si>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</si>
  <si>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</si>
  <si>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</si>
  <si>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</si>
  <si>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</si>
  <si>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</si>
  <si>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</si>
  <si>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</si>
  <si>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</si>
  <si>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</si>
  <si>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</si>
  <si>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</si>
  <si>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</si>
  <si>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</si>
  <si>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</si>
  <si>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</si>
  <si>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</si>
  <si>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</si>
  <si>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</si>
  <si>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</si>
  <si>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</si>
  <si>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</si>
  <si>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</si>
  <si>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</si>
  <si>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</si>
  <si>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</si>
  <si>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</si>
  <si>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</si>
  <si>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</si>
  <si>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</si>
  <si>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</si>
  <si>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</si>
  <si>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</si>
  <si>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</si>
  <si>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</si>
  <si>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</si>
  <si>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</si>
  <si>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</si>
  <si>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</si>
  <si>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</si>
  <si>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</si>
  <si>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</si>
  <si>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</si>
  <si>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</si>
  <si>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</si>
  <si>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</si>
  <si>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</si>
  <si>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</si>
  <si>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</si>
  <si>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</si>
  <si>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</si>
  <si>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</si>
  <si>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</si>
  <si>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</si>
  <si>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</si>
  <si>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</si>
  <si>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</si>
  <si>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</si>
  <si>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</si>
  <si>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</si>
  <si>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</si>
  <si>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</si>
  <si>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</si>
  <si>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</si>
  <si>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</si>
  <si>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</si>
  <si>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</si>
  <si>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</si>
  <si>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</si>
  <si>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秦川园区管理委员会</t>
  </si>
  <si>
    <t>附表1-3</t>
  </si>
  <si>
    <t>部门预算支出总表</t>
  </si>
  <si>
    <t>一般公共预算支出</t>
  </si>
  <si>
    <t>政府性基金预算支出</t>
  </si>
  <si>
    <t>国有资本经营预算支出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</si>
  <si>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</si>
  <si>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</si>
  <si>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</si>
  <si>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</si>
  <si>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</si>
  <si>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</si>
  <si>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</si>
  <si>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一般公共服务支出</t>
  </si>
  <si>
    <t>政府办公厅（室）及相关机构事务</t>
  </si>
  <si>
    <t>一般行政管理事务</t>
  </si>
  <si>
    <t>机关服务</t>
  </si>
  <si>
    <t>专项业务及机关事务管理</t>
  </si>
  <si>
    <t>信访事务</t>
  </si>
  <si>
    <t>其他政府办公厅（室）及相关机构事务支出</t>
  </si>
  <si>
    <t>财政事务</t>
  </si>
  <si>
    <t>其他财政事务支出</t>
  </si>
  <si>
    <t>商贸事务</t>
  </si>
  <si>
    <t>招商引资</t>
  </si>
  <si>
    <t>其他商贸事务</t>
  </si>
  <si>
    <t>发展与改革事务</t>
  </si>
  <si>
    <t>其他发展与改革事务支出</t>
  </si>
  <si>
    <t>档案事务</t>
  </si>
  <si>
    <t>其他档案事务支出</t>
  </si>
  <si>
    <t>群众团体事务</t>
  </si>
  <si>
    <t>组织事务</t>
  </si>
  <si>
    <t>其他组织事务支出</t>
  </si>
  <si>
    <t>统战事务</t>
  </si>
  <si>
    <t>宗教事务</t>
  </si>
  <si>
    <t>其他共产党事务支出</t>
  </si>
  <si>
    <t>市场监督管理事务</t>
  </si>
  <si>
    <t>市场秩序执法</t>
  </si>
  <si>
    <t>质量基础</t>
  </si>
  <si>
    <t>公共安全支出</t>
  </si>
  <si>
    <t>司法</t>
  </si>
  <si>
    <t>基层司法业务</t>
  </si>
  <si>
    <t>其他司法支出</t>
  </si>
  <si>
    <t>文化体育与传媒支出</t>
  </si>
  <si>
    <t>文化</t>
  </si>
  <si>
    <t>旅游宣传</t>
  </si>
  <si>
    <t>社会保障和就业支出</t>
  </si>
  <si>
    <t>行政事业单位养老支出</t>
  </si>
  <si>
    <t>机关事业单位基本养老保险缴费支出</t>
  </si>
  <si>
    <t>就业补助</t>
  </si>
  <si>
    <t>公益性岗位补助</t>
  </si>
  <si>
    <t>退役安置</t>
  </si>
  <si>
    <t>军队移交政府的离退休人员安置</t>
  </si>
  <si>
    <t>社会福利</t>
  </si>
  <si>
    <t>其他社会福利支出</t>
  </si>
  <si>
    <t>其他生活救助</t>
  </si>
  <si>
    <t>其他农村生活救助</t>
  </si>
  <si>
    <t>卫生健康支出</t>
  </si>
  <si>
    <t>卫生健康管理事务</t>
  </si>
  <si>
    <t>其他卫生健康管理事务支出</t>
  </si>
  <si>
    <t>公共卫生</t>
  </si>
  <si>
    <t>基本公共卫生服务</t>
  </si>
  <si>
    <t>其他公共卫生支出</t>
  </si>
  <si>
    <t>计划生育事务</t>
  </si>
  <si>
    <t>计划生育服务</t>
  </si>
  <si>
    <t>行政事业单位医疗</t>
  </si>
  <si>
    <t>行政单位医疗</t>
  </si>
  <si>
    <t>公务员医疗补助</t>
  </si>
  <si>
    <t>节能环保支出</t>
  </si>
  <si>
    <t>环境保护管理事务</t>
  </si>
  <si>
    <t>行政运行</t>
  </si>
  <si>
    <t>能源管理</t>
  </si>
  <si>
    <t>城乡社区支出</t>
  </si>
  <si>
    <t>城乡社区管理事务</t>
  </si>
  <si>
    <t>城管执法</t>
  </si>
  <si>
    <t>其他行政运行</t>
  </si>
  <si>
    <t>城乡社区公共设施</t>
  </si>
  <si>
    <t>其他城乡社区公共设施支出</t>
  </si>
  <si>
    <t>农林水支出</t>
  </si>
  <si>
    <t>农业</t>
  </si>
  <si>
    <t>病虫害控制</t>
  </si>
  <si>
    <t>农业生产发展</t>
  </si>
  <si>
    <t>其他农业农村支出</t>
  </si>
  <si>
    <t>水利</t>
  </si>
  <si>
    <t>水利工程运行与维护</t>
  </si>
  <si>
    <t>巩固脱贫衔接乡村振兴</t>
  </si>
  <si>
    <t>其他农村综合改革支出</t>
  </si>
  <si>
    <t>自然资源海洋气象等支出</t>
  </si>
  <si>
    <t>自然资源事务</t>
  </si>
  <si>
    <t>自然资源利用与保护</t>
  </si>
  <si>
    <t>住房保障支出</t>
  </si>
  <si>
    <t>住房改革支出</t>
  </si>
  <si>
    <t>住房公积金</t>
  </si>
  <si>
    <t>灾害防治及应急管理支出</t>
  </si>
  <si>
    <t>应急管理事务</t>
  </si>
  <si>
    <t>安全监管</t>
  </si>
  <si>
    <t>其他应急管理支出</t>
  </si>
  <si>
    <t>自然灾害救灾及恢复重建支出</t>
  </si>
  <si>
    <t>自然灾害救灾补助</t>
  </si>
  <si>
    <t>预备费</t>
  </si>
  <si>
    <t>附表1-5</t>
  </si>
  <si>
    <t>一般公共预算基本支出情况表</t>
  </si>
  <si>
    <t>经济分类科目</t>
  </si>
  <si>
    <t>一般公共预算基本支出</t>
  </si>
  <si>
    <t>301</t>
  </si>
  <si>
    <t>工资福利支出</t>
  </si>
  <si>
    <t>30113</t>
  </si>
  <si>
    <t>30101</t>
  </si>
  <si>
    <t>基本工资</t>
  </si>
  <si>
    <t>30102</t>
  </si>
  <si>
    <t>津贴补贴</t>
  </si>
  <si>
    <t>30103</t>
  </si>
  <si>
    <t>奖金</t>
  </si>
  <si>
    <t>30110</t>
  </si>
  <si>
    <t>职工基本医疗保险缴费</t>
  </si>
  <si>
    <t>30111</t>
  </si>
  <si>
    <t>公务员医疗补助缴费</t>
  </si>
  <si>
    <t>30108</t>
  </si>
  <si>
    <t>机关事业单位基本养老保险缴费</t>
  </si>
  <si>
    <t>30112</t>
  </si>
  <si>
    <t>其他社会保障缴费</t>
  </si>
  <si>
    <t>30199</t>
  </si>
  <si>
    <t>其他工资福利支出</t>
  </si>
  <si>
    <t xml:space="preserve">302 </t>
  </si>
  <si>
    <t>商品和服务支出</t>
  </si>
  <si>
    <t>30216</t>
  </si>
  <si>
    <t>培训费</t>
  </si>
  <si>
    <t>30299</t>
  </si>
  <si>
    <t>其他商品和服务支出</t>
  </si>
  <si>
    <t>30214</t>
  </si>
  <si>
    <t>租赁费</t>
  </si>
  <si>
    <t>30239</t>
  </si>
  <si>
    <t>其他交通费用</t>
  </si>
  <si>
    <t>30213</t>
  </si>
  <si>
    <t>维修（护）费</t>
  </si>
  <si>
    <t>30205</t>
  </si>
  <si>
    <t>水费</t>
  </si>
  <si>
    <t>30201</t>
  </si>
  <si>
    <t>办公费</t>
  </si>
  <si>
    <t>30229</t>
  </si>
  <si>
    <t>福利费</t>
  </si>
  <si>
    <t>30209</t>
  </si>
  <si>
    <t>物业管理费</t>
  </si>
  <si>
    <t>30211</t>
  </si>
  <si>
    <t>差旅费</t>
  </si>
  <si>
    <t>30206</t>
  </si>
  <si>
    <t>电费</t>
  </si>
  <si>
    <t>30207</t>
  </si>
  <si>
    <t>邮电费</t>
  </si>
  <si>
    <t>30208</t>
  </si>
  <si>
    <t>取暖费</t>
  </si>
  <si>
    <t>印刷费</t>
  </si>
  <si>
    <t>公务接待费</t>
  </si>
  <si>
    <t>30226</t>
  </si>
  <si>
    <t>劳务费</t>
  </si>
  <si>
    <t>对个人和家庭的补助</t>
  </si>
  <si>
    <t>30399</t>
  </si>
  <si>
    <t>其他生活补助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</si>
  <si>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</si>
  <si>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</si>
  <si>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</si>
  <si>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</si>
  <si>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</si>
  <si>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因公出国（境）费用</t>
  </si>
  <si>
    <t>公务用车购置和运行费</t>
  </si>
  <si>
    <t>公务用车购置费</t>
  </si>
  <si>
    <t>公务用车运行费</t>
  </si>
  <si>
    <t>兰州新区秦川园区管理委员会</t>
  </si>
  <si>
    <t>附表1-7</t>
  </si>
  <si>
    <t>政府性基金预算支出表</t>
  </si>
  <si>
    <t>科学技术支出</t>
  </si>
  <si>
    <t xml:space="preserve">   核电站乏燃料处理处置基金支出</t>
  </si>
  <si>
    <t xml:space="preserve">      乏燃料运输</t>
  </si>
  <si>
    <t xml:space="preserve">      乏燃料离堆贮存</t>
  </si>
  <si>
    <t xml:space="preserve">      乏燃料后处理</t>
  </si>
  <si>
    <t>......</t>
  </si>
  <si>
    <r>
      <t xml:space="preserve">      </t>
    </r>
    <r>
      <rPr>
        <sz val="10"/>
        <color indexed="8"/>
        <rFont val="Arial"/>
        <family val="2"/>
      </rPr>
      <t>…...</t>
    </r>
  </si>
  <si>
    <r>
      <t>附表</t>
    </r>
    <r>
      <rPr>
        <sz val="11"/>
        <color indexed="8"/>
        <rFont val="Dialog"/>
        <family val="2"/>
      </rPr>
      <t>1-8</t>
    </r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</si>
  <si>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</si>
  <si>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</si>
  <si>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</si>
  <si>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</si>
  <si>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</si>
  <si>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</si>
  <si>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</si>
  <si>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</si>
  <si>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附表1-9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</si>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</sst>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_ 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Dialog"/>
      <family val="2"/>
    </font>
    <font>
      <sz val="12"/>
      <color indexed="8"/>
      <name val="Dialog"/>
      <family val="2"/>
    </font>
    <font>
      <b/>
      <sz val="18"/>
      <color indexed="8"/>
      <name val="宋体"/>
      <family val="0"/>
    </font>
    <font>
      <b/>
      <sz val="9"/>
      <color indexed="8"/>
      <name val="Dialog"/>
      <family val="2"/>
    </font>
    <font>
      <b/>
      <sz val="18"/>
      <color indexed="8"/>
      <name val="Dialog"/>
      <family val="2"/>
    </font>
    <font>
      <sz val="18"/>
      <color indexed="8"/>
      <name val="Dialog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Dialog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MS Sans Serif"/>
      <family val="2"/>
    </font>
    <font>
      <sz val="10"/>
      <name val="宋体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10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Dialog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indexed="8"/>
      <name val="Calibri"/>
      <family val="0"/>
    </font>
    <font>
      <sz val="9"/>
      <color theme="1"/>
      <name val="宋体"/>
      <family val="0"/>
    </font>
    <font>
      <sz val="9"/>
      <color theme="1"/>
      <name val="MS Sans Serif"/>
      <family val="2"/>
    </font>
    <font>
      <sz val="10"/>
      <color rgb="FFFF0000"/>
      <name val="Arial"/>
      <family val="2"/>
    </font>
    <font>
      <b/>
      <sz val="18"/>
      <color rgb="FFFF0000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" fillId="3" borderId="0" applyNumberFormat="0" applyBorder="0" applyAlignment="0" applyProtection="0"/>
    <xf numFmtId="0" fontId="32" fillId="12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2" borderId="0" applyNumberFormat="0" applyBorder="0" applyAlignment="0" applyProtection="0"/>
    <xf numFmtId="0" fontId="47" fillId="13" borderId="0" applyNumberFormat="0" applyBorder="0" applyAlignment="0" applyProtection="0"/>
    <xf numFmtId="0" fontId="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</cellStyleXfs>
  <cellXfs count="177">
    <xf numFmtId="0" fontId="0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right" vertical="center" wrapText="1"/>
    </xf>
    <xf numFmtId="176" fontId="18" fillId="0" borderId="18" xfId="0" applyNumberFormat="1" applyFont="1" applyFill="1" applyBorder="1" applyAlignment="1">
      <alignment horizontal="right" vertical="center" wrapText="1"/>
    </xf>
    <xf numFmtId="0" fontId="17" fillId="0" borderId="17" xfId="0" applyNumberFormat="1" applyFont="1" applyFill="1" applyBorder="1" applyAlignment="1">
      <alignment horizontal="left" vertical="center"/>
    </xf>
    <xf numFmtId="176" fontId="14" fillId="0" borderId="12" xfId="0" applyNumberFormat="1" applyFont="1" applyFill="1" applyBorder="1" applyAlignment="1">
      <alignment horizontal="right" vertical="center"/>
    </xf>
    <xf numFmtId="176" fontId="14" fillId="0" borderId="12" xfId="0" applyNumberFormat="1" applyFont="1" applyFill="1" applyBorder="1" applyAlignment="1">
      <alignment horizontal="right" vertical="center" wrapText="1"/>
    </xf>
    <xf numFmtId="176" fontId="14" fillId="0" borderId="18" xfId="0" applyNumberFormat="1" applyFont="1" applyFill="1" applyBorder="1" applyAlignment="1">
      <alignment horizontal="right" vertical="center" wrapText="1"/>
    </xf>
    <xf numFmtId="0" fontId="14" fillId="0" borderId="17" xfId="0" applyNumberFormat="1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vertical="center"/>
    </xf>
    <xf numFmtId="0" fontId="19" fillId="0" borderId="17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vertical="center"/>
    </xf>
    <xf numFmtId="0" fontId="18" fillId="0" borderId="17" xfId="0" applyNumberFormat="1" applyFont="1" applyFill="1" applyBorder="1" applyAlignment="1">
      <alignment vertical="center"/>
    </xf>
    <xf numFmtId="0" fontId="14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vertical="center" wrapText="1"/>
    </xf>
    <xf numFmtId="0" fontId="14" fillId="0" borderId="17" xfId="0" applyNumberFormat="1" applyFont="1" applyFill="1" applyBorder="1" applyAlignment="1">
      <alignment vertical="center" wrapText="1"/>
    </xf>
    <xf numFmtId="0" fontId="18" fillId="0" borderId="14" xfId="0" applyNumberFormat="1" applyFont="1" applyFill="1" applyBorder="1" applyAlignment="1">
      <alignment vertical="center"/>
    </xf>
    <xf numFmtId="176" fontId="18" fillId="0" borderId="14" xfId="0" applyNumberFormat="1" applyFont="1" applyFill="1" applyBorder="1" applyAlignment="1">
      <alignment horizontal="right" vertical="center" wrapText="1"/>
    </xf>
    <xf numFmtId="177" fontId="7" fillId="0" borderId="14" xfId="0" applyNumberFormat="1" applyFont="1" applyFill="1" applyBorder="1" applyAlignment="1">
      <alignment vertical="center"/>
    </xf>
    <xf numFmtId="177" fontId="18" fillId="0" borderId="14" xfId="0" applyNumberFormat="1" applyFont="1" applyFill="1" applyBorder="1" applyAlignment="1">
      <alignment vertical="center"/>
    </xf>
    <xf numFmtId="177" fontId="18" fillId="0" borderId="14" xfId="0" applyNumberFormat="1" applyFont="1" applyFill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vertical="center"/>
    </xf>
    <xf numFmtId="176" fontId="18" fillId="0" borderId="18" xfId="0" applyNumberFormat="1" applyFont="1" applyFill="1" applyBorder="1" applyAlignment="1">
      <alignment horizontal="right" vertical="center"/>
    </xf>
    <xf numFmtId="0" fontId="18" fillId="0" borderId="15" xfId="0" applyNumberFormat="1" applyFont="1" applyFill="1" applyBorder="1" applyAlignment="1">
      <alignment vertical="center"/>
    </xf>
    <xf numFmtId="176" fontId="18" fillId="0" borderId="19" xfId="0" applyNumberFormat="1" applyFont="1" applyFill="1" applyBorder="1" applyAlignment="1">
      <alignment horizontal="right" vertical="center"/>
    </xf>
    <xf numFmtId="49" fontId="7" fillId="0" borderId="20" xfId="0" applyNumberFormat="1" applyFont="1" applyFill="1" applyBorder="1" applyAlignment="1">
      <alignment vertical="center"/>
    </xf>
    <xf numFmtId="49" fontId="55" fillId="0" borderId="14" xfId="0" applyNumberFormat="1" applyFont="1" applyFill="1" applyBorder="1" applyAlignment="1">
      <alignment vertical="center"/>
    </xf>
    <xf numFmtId="2" fontId="56" fillId="0" borderId="14" xfId="0" applyNumberFormat="1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0" fontId="18" fillId="0" borderId="22" xfId="0" applyNumberFormat="1" applyFont="1" applyFill="1" applyBorder="1" applyAlignment="1">
      <alignment vertical="center"/>
    </xf>
    <xf numFmtId="176" fontId="18" fillId="0" borderId="23" xfId="0" applyNumberFormat="1" applyFont="1" applyFill="1" applyBorder="1" applyAlignment="1">
      <alignment horizontal="right" vertical="center"/>
    </xf>
    <xf numFmtId="2" fontId="55" fillId="0" borderId="14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2" fontId="56" fillId="0" borderId="25" xfId="0" applyNumberFormat="1" applyFont="1" applyFill="1" applyBorder="1" applyAlignment="1">
      <alignment vertical="center"/>
    </xf>
    <xf numFmtId="49" fontId="18" fillId="0" borderId="26" xfId="0" applyNumberFormat="1" applyFont="1" applyFill="1" applyBorder="1" applyAlignment="1">
      <alignment vertical="center"/>
    </xf>
    <xf numFmtId="0" fontId="18" fillId="0" borderId="26" xfId="0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vertical="center"/>
      <protection/>
    </xf>
    <xf numFmtId="178" fontId="18" fillId="0" borderId="14" xfId="0" applyNumberFormat="1" applyFont="1" applyFill="1" applyBorder="1" applyAlignment="1">
      <alignment horizontal="center" vertical="center"/>
    </xf>
    <xf numFmtId="178" fontId="18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horizontal="left" vertical="center"/>
      <protection/>
    </xf>
    <xf numFmtId="0" fontId="14" fillId="0" borderId="14" xfId="0" applyFont="1" applyFill="1" applyBorder="1" applyAlignment="1" applyProtection="1">
      <alignment vertical="center"/>
      <protection/>
    </xf>
    <xf numFmtId="178" fontId="7" fillId="0" borderId="14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vertical="center" wrapText="1"/>
      <protection/>
    </xf>
    <xf numFmtId="0" fontId="14" fillId="0" borderId="14" xfId="0" applyFont="1" applyFill="1" applyBorder="1" applyAlignment="1" applyProtection="1">
      <alignment vertical="center" wrapText="1"/>
      <protection/>
    </xf>
    <xf numFmtId="178" fontId="17" fillId="0" borderId="14" xfId="0" applyNumberFormat="1" applyFont="1" applyFill="1" applyBorder="1" applyAlignment="1">
      <alignment horizontal="center" vertical="center" wrapText="1"/>
    </xf>
    <xf numFmtId="178" fontId="14" fillId="0" borderId="14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vertical="center"/>
      <protection/>
    </xf>
    <xf numFmtId="178" fontId="7" fillId="0" borderId="12" xfId="0" applyNumberFormat="1" applyFont="1" applyFill="1" applyBorder="1" applyAlignment="1">
      <alignment horizontal="center" vertical="center"/>
    </xf>
    <xf numFmtId="178" fontId="14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vertical="center"/>
      <protection/>
    </xf>
    <xf numFmtId="178" fontId="18" fillId="0" borderId="12" xfId="0" applyNumberFormat="1" applyFont="1" applyFill="1" applyBorder="1" applyAlignment="1">
      <alignment horizontal="center" vertical="center"/>
    </xf>
    <xf numFmtId="178" fontId="17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/>
      <protection/>
    </xf>
    <xf numFmtId="0" fontId="24" fillId="0" borderId="1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18" fillId="0" borderId="12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178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vertical="center"/>
      <protection/>
    </xf>
    <xf numFmtId="178" fontId="18" fillId="0" borderId="14" xfId="0" applyNumberFormat="1" applyFont="1" applyFill="1" applyBorder="1" applyAlignment="1">
      <alignment horizontal="center" vertical="center"/>
    </xf>
    <xf numFmtId="178" fontId="18" fillId="0" borderId="14" xfId="0" applyNumberFormat="1" applyFont="1" applyFill="1" applyBorder="1" applyAlignment="1">
      <alignment horizontal="center" vertical="center" wrapText="1"/>
    </xf>
    <xf numFmtId="178" fontId="18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178" fontId="7" fillId="0" borderId="14" xfId="0" applyNumberFormat="1" applyFont="1" applyFill="1" applyBorder="1" applyAlignment="1">
      <alignment horizontal="left" vertical="center" wrapText="1"/>
    </xf>
    <xf numFmtId="176" fontId="18" fillId="0" borderId="12" xfId="0" applyNumberFormat="1" applyFont="1" applyFill="1" applyBorder="1" applyAlignment="1">
      <alignment vertical="center" wrapText="1"/>
    </xf>
    <xf numFmtId="0" fontId="18" fillId="0" borderId="12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4" fillId="0" borderId="27" xfId="0" applyNumberFormat="1" applyFont="1" applyFill="1" applyBorder="1" applyAlignment="1">
      <alignment vertical="center"/>
    </xf>
    <xf numFmtId="0" fontId="14" fillId="0" borderId="27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76" fontId="14" fillId="0" borderId="18" xfId="0" applyNumberFormat="1" applyFont="1" applyFill="1" applyBorder="1" applyAlignment="1">
      <alignment vertical="center" wrapText="1"/>
    </xf>
    <xf numFmtId="176" fontId="14" fillId="0" borderId="18" xfId="0" applyNumberFormat="1" applyFont="1" applyFill="1" applyBorder="1" applyAlignment="1">
      <alignment/>
    </xf>
    <xf numFmtId="176" fontId="14" fillId="0" borderId="18" xfId="0" applyNumberFormat="1" applyFont="1" applyFill="1" applyBorder="1" applyAlignment="1">
      <alignment horizontal="right" vertical="center"/>
    </xf>
    <xf numFmtId="0" fontId="14" fillId="0" borderId="12" xfId="0" applyNumberFormat="1" applyFont="1" applyFill="1" applyBorder="1" applyAlignment="1">
      <alignment/>
    </xf>
    <xf numFmtId="0" fontId="14" fillId="0" borderId="1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8" fillId="0" borderId="0" xfId="0" applyNumberFormat="1" applyFont="1" applyFill="1" applyBorder="1" applyAlignment="1">
      <alignment horizontal="center" vertical="center"/>
    </xf>
    <xf numFmtId="0" fontId="59" fillId="0" borderId="27" xfId="0" applyNumberFormat="1" applyFont="1" applyFill="1" applyBorder="1" applyAlignment="1">
      <alignment/>
    </xf>
    <xf numFmtId="0" fontId="59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76" fontId="59" fillId="0" borderId="12" xfId="0" applyNumberFormat="1" applyFont="1" applyFill="1" applyBorder="1" applyAlignment="1">
      <alignment horizontal="right" vertical="center" wrapText="1"/>
    </xf>
    <xf numFmtId="0" fontId="14" fillId="0" borderId="28" xfId="0" applyNumberFormat="1" applyFont="1" applyFill="1" applyBorder="1" applyAlignment="1">
      <alignment vertical="center"/>
    </xf>
    <xf numFmtId="176" fontId="59" fillId="0" borderId="12" xfId="0" applyNumberFormat="1" applyFont="1" applyFill="1" applyBorder="1" applyAlignment="1">
      <alignment horizontal="right" vertical="center"/>
    </xf>
    <xf numFmtId="0" fontId="14" fillId="0" borderId="29" xfId="0" applyNumberFormat="1" applyFont="1" applyFill="1" applyBorder="1" applyAlignment="1">
      <alignment vertical="center"/>
    </xf>
    <xf numFmtId="0" fontId="14" fillId="0" borderId="30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Zeros="0" zoomScaleSheetLayoutView="100" workbookViewId="0" topLeftCell="A1">
      <selection activeCell="D6" sqref="D6:D49"/>
    </sheetView>
  </sheetViews>
  <sheetFormatPr defaultColWidth="10.28125" defaultRowHeight="12.75" customHeight="1"/>
  <cols>
    <col min="1" max="1" width="29.7109375" style="0" customWidth="1"/>
    <col min="2" max="2" width="15.8515625" style="165" customWidth="1"/>
    <col min="3" max="3" width="29.57421875" style="0" bestFit="1" customWidth="1"/>
    <col min="4" max="4" width="17.140625" style="99" customWidth="1"/>
    <col min="5" max="5" width="8.00390625" style="0" customWidth="1"/>
  </cols>
  <sheetData>
    <row r="1" spans="1:4" s="164" customFormat="1" ht="13.5">
      <c r="A1" s="42" t="s">
        <v>0</v>
      </c>
      <c r="B1" s="166"/>
      <c r="D1" s="167"/>
    </row>
    <row r="2" spans="1:4" ht="26.25" customHeight="1">
      <c r="A2" s="43" t="s">
        <v>1</v>
      </c>
      <c r="B2" s="168"/>
      <c r="C2" s="43"/>
      <c r="D2" s="43"/>
    </row>
    <row r="3" spans="1:4" ht="13.5" customHeight="1">
      <c r="A3" s="156"/>
      <c r="B3" s="169"/>
      <c r="C3" s="158"/>
      <c r="D3" s="44" t="s">
        <v>2</v>
      </c>
    </row>
    <row r="4" spans="1:4" ht="24.75" customHeight="1">
      <c r="A4" s="45" t="s">
        <v>3</v>
      </c>
      <c r="B4" s="170"/>
      <c r="C4" s="46" t="s">
        <v>4</v>
      </c>
      <c r="D4" s="47"/>
    </row>
    <row r="5" spans="1:4" ht="24.75" customHeight="1">
      <c r="A5" s="45" t="s">
        <v>5</v>
      </c>
      <c r="B5" s="171" t="s">
        <v>6</v>
      </c>
      <c r="C5" s="46" t="s">
        <v>5</v>
      </c>
      <c r="D5" s="47" t="s">
        <v>6</v>
      </c>
    </row>
    <row r="6" spans="1:4" ht="24.75" customHeight="1">
      <c r="A6" s="63" t="s">
        <v>7</v>
      </c>
      <c r="B6" s="57">
        <v>13190.78</v>
      </c>
      <c r="C6" s="59" t="s">
        <v>8</v>
      </c>
      <c r="D6" s="57">
        <f>B6-D13-D15-D16-D17-D18-D19-D25-D27-D29</f>
        <v>9166.529999999999</v>
      </c>
    </row>
    <row r="7" spans="1:4" ht="24.75" customHeight="1">
      <c r="A7" s="63" t="s">
        <v>9</v>
      </c>
      <c r="B7" s="57">
        <v>13190.78</v>
      </c>
      <c r="C7" s="59" t="s">
        <v>10</v>
      </c>
      <c r="D7" s="57"/>
    </row>
    <row r="8" spans="1:4" ht="24.75" customHeight="1">
      <c r="A8" s="63" t="s">
        <v>11</v>
      </c>
      <c r="B8" s="172"/>
      <c r="C8" s="59" t="s">
        <v>12</v>
      </c>
      <c r="D8" s="57"/>
    </row>
    <row r="9" spans="1:4" ht="24.75" customHeight="1">
      <c r="A9" s="63" t="s">
        <v>13</v>
      </c>
      <c r="B9" s="172"/>
      <c r="C9" s="59" t="s">
        <v>14</v>
      </c>
      <c r="D9" s="57"/>
    </row>
    <row r="10" spans="1:4" ht="24.75" customHeight="1">
      <c r="A10" s="63" t="s">
        <v>15</v>
      </c>
      <c r="B10" s="172"/>
      <c r="C10" s="59" t="s">
        <v>16</v>
      </c>
      <c r="D10" s="57"/>
    </row>
    <row r="11" spans="1:4" ht="24.75" customHeight="1">
      <c r="A11" s="63" t="s">
        <v>17</v>
      </c>
      <c r="B11" s="172"/>
      <c r="C11" s="59" t="s">
        <v>18</v>
      </c>
      <c r="D11" s="57"/>
    </row>
    <row r="12" spans="1:4" ht="24.75" customHeight="1">
      <c r="A12" s="63" t="s">
        <v>19</v>
      </c>
      <c r="B12" s="172"/>
      <c r="C12" s="59" t="s">
        <v>20</v>
      </c>
      <c r="D12" s="159"/>
    </row>
    <row r="13" spans="1:4" ht="24.75" customHeight="1">
      <c r="A13" s="63" t="s">
        <v>21</v>
      </c>
      <c r="B13" s="172"/>
      <c r="C13" s="173" t="s">
        <v>22</v>
      </c>
      <c r="D13" s="159">
        <v>211</v>
      </c>
    </row>
    <row r="14" spans="1:4" ht="24.75" customHeight="1">
      <c r="A14" s="63" t="s">
        <v>23</v>
      </c>
      <c r="B14" s="172"/>
      <c r="C14" s="173" t="s">
        <v>24</v>
      </c>
      <c r="D14" s="159"/>
    </row>
    <row r="15" spans="1:4" ht="24.75" customHeight="1">
      <c r="A15" s="63" t="s">
        <v>25</v>
      </c>
      <c r="B15" s="172"/>
      <c r="C15" s="173" t="s">
        <v>26</v>
      </c>
      <c r="D15" s="159">
        <v>195</v>
      </c>
    </row>
    <row r="16" spans="1:4" ht="24.75" customHeight="1">
      <c r="A16" s="63" t="s">
        <v>27</v>
      </c>
      <c r="B16" s="172"/>
      <c r="C16" s="173" t="s">
        <v>28</v>
      </c>
      <c r="D16" s="159">
        <v>327.29</v>
      </c>
    </row>
    <row r="17" spans="1:4" ht="24.75" customHeight="1">
      <c r="A17" s="63" t="s">
        <v>29</v>
      </c>
      <c r="B17" s="174"/>
      <c r="C17" s="173" t="s">
        <v>30</v>
      </c>
      <c r="D17" s="159">
        <v>261.76</v>
      </c>
    </row>
    <row r="18" spans="1:4" ht="24.75" customHeight="1">
      <c r="A18" s="63"/>
      <c r="B18" s="174"/>
      <c r="C18" s="173" t="s">
        <v>31</v>
      </c>
      <c r="D18" s="159">
        <v>441</v>
      </c>
    </row>
    <row r="19" spans="1:4" ht="24.75" customHeight="1">
      <c r="A19" s="63"/>
      <c r="B19" s="174"/>
      <c r="C19" s="173" t="s">
        <v>32</v>
      </c>
      <c r="D19" s="159">
        <v>120</v>
      </c>
    </row>
    <row r="20" spans="1:4" ht="24.75" customHeight="1">
      <c r="A20" s="63"/>
      <c r="B20" s="174"/>
      <c r="C20" s="173" t="s">
        <v>33</v>
      </c>
      <c r="D20" s="159"/>
    </row>
    <row r="21" spans="1:4" ht="24.75" customHeight="1">
      <c r="A21" s="63"/>
      <c r="B21" s="174"/>
      <c r="C21" s="173" t="s">
        <v>34</v>
      </c>
      <c r="D21" s="159"/>
    </row>
    <row r="22" spans="1:4" ht="24.75" customHeight="1">
      <c r="A22" s="63"/>
      <c r="B22" s="174"/>
      <c r="C22" s="173" t="s">
        <v>35</v>
      </c>
      <c r="D22" s="159"/>
    </row>
    <row r="23" spans="1:4" ht="24.75" customHeight="1">
      <c r="A23" s="63"/>
      <c r="B23" s="174"/>
      <c r="C23" s="173" t="s">
        <v>36</v>
      </c>
      <c r="D23" s="159"/>
    </row>
    <row r="24" spans="1:4" ht="24.75" customHeight="1">
      <c r="A24" s="63"/>
      <c r="B24" s="174"/>
      <c r="C24" s="173" t="s">
        <v>37</v>
      </c>
      <c r="D24" s="159"/>
    </row>
    <row r="25" spans="1:4" ht="24.75" customHeight="1">
      <c r="A25" s="63"/>
      <c r="B25" s="174"/>
      <c r="C25" s="175" t="s">
        <v>38</v>
      </c>
      <c r="D25" s="159">
        <v>356.2</v>
      </c>
    </row>
    <row r="26" spans="1:4" ht="24.75" customHeight="1">
      <c r="A26" s="63"/>
      <c r="B26" s="174"/>
      <c r="C26" s="176" t="s">
        <v>39</v>
      </c>
      <c r="D26" s="159"/>
    </row>
    <row r="27" spans="1:4" ht="24.75" customHeight="1">
      <c r="A27" s="63"/>
      <c r="B27" s="174"/>
      <c r="C27" s="59" t="s">
        <v>40</v>
      </c>
      <c r="D27" s="159">
        <v>2082</v>
      </c>
    </row>
    <row r="28" spans="1:4" ht="24.75" customHeight="1">
      <c r="A28" s="63"/>
      <c r="B28" s="174"/>
      <c r="C28" s="59" t="s">
        <v>41</v>
      </c>
      <c r="D28" s="159"/>
    </row>
    <row r="29" spans="1:4" ht="24.75" customHeight="1">
      <c r="A29" s="63"/>
      <c r="B29" s="174"/>
      <c r="C29" s="59" t="s">
        <v>42</v>
      </c>
      <c r="D29" s="159">
        <v>30</v>
      </c>
    </row>
    <row r="30" spans="1:4" ht="24.75" customHeight="1">
      <c r="A30" s="63"/>
      <c r="B30" s="174"/>
      <c r="C30" s="59" t="s">
        <v>43</v>
      </c>
      <c r="D30" s="159"/>
    </row>
    <row r="31" spans="1:4" ht="24.75" customHeight="1">
      <c r="A31" s="63"/>
      <c r="B31" s="174"/>
      <c r="C31" s="59" t="s">
        <v>44</v>
      </c>
      <c r="D31" s="159"/>
    </row>
    <row r="32" spans="1:4" ht="24.75" customHeight="1">
      <c r="A32" s="63"/>
      <c r="B32" s="174"/>
      <c r="C32" s="59" t="s">
        <v>45</v>
      </c>
      <c r="D32" s="159"/>
    </row>
    <row r="33" spans="1:4" ht="24.75" customHeight="1">
      <c r="A33" s="63"/>
      <c r="B33" s="174"/>
      <c r="C33" s="59" t="s">
        <v>46</v>
      </c>
      <c r="D33" s="159"/>
    </row>
    <row r="34" spans="1:4" ht="24.75" customHeight="1">
      <c r="A34" s="63"/>
      <c r="B34" s="174"/>
      <c r="C34" s="59" t="s">
        <v>47</v>
      </c>
      <c r="D34" s="159"/>
    </row>
    <row r="35" spans="1:4" ht="24.75" customHeight="1">
      <c r="A35" s="63"/>
      <c r="B35" s="174"/>
      <c r="C35" s="59"/>
      <c r="D35" s="160"/>
    </row>
    <row r="36" spans="1:4" ht="24.75" customHeight="1">
      <c r="A36" s="63"/>
      <c r="B36" s="174"/>
      <c r="C36" s="59"/>
      <c r="D36" s="160"/>
    </row>
    <row r="37" spans="1:4" ht="24.75" customHeight="1">
      <c r="A37" s="45" t="s">
        <v>48</v>
      </c>
      <c r="B37" s="57">
        <v>13190.78</v>
      </c>
      <c r="C37" s="46" t="s">
        <v>49</v>
      </c>
      <c r="D37" s="57">
        <f>SUM(D6:D36)</f>
        <v>13190.78</v>
      </c>
    </row>
    <row r="38" spans="1:4" ht="24.75" customHeight="1">
      <c r="A38" s="45"/>
      <c r="B38" s="174"/>
      <c r="C38" s="46"/>
      <c r="D38" s="161"/>
    </row>
    <row r="39" spans="1:4" ht="24.75" customHeight="1">
      <c r="A39" s="63" t="s">
        <v>50</v>
      </c>
      <c r="B39" s="172"/>
      <c r="C39" s="59" t="s">
        <v>51</v>
      </c>
      <c r="D39" s="57"/>
    </row>
    <row r="40" spans="1:4" ht="24.75" customHeight="1">
      <c r="A40" s="63" t="s">
        <v>52</v>
      </c>
      <c r="B40" s="172"/>
      <c r="C40" s="59"/>
      <c r="D40" s="160"/>
    </row>
    <row r="41" spans="1:4" ht="24.75" customHeight="1">
      <c r="A41" s="63" t="s">
        <v>53</v>
      </c>
      <c r="B41" s="172"/>
      <c r="C41" s="59"/>
      <c r="D41" s="160"/>
    </row>
    <row r="42" spans="1:4" ht="24.75" customHeight="1">
      <c r="A42" s="63" t="s">
        <v>54</v>
      </c>
      <c r="B42" s="172"/>
      <c r="C42" s="59"/>
      <c r="D42" s="160"/>
    </row>
    <row r="43" spans="1:4" ht="24.75" customHeight="1">
      <c r="A43" s="63" t="s">
        <v>55</v>
      </c>
      <c r="B43" s="172"/>
      <c r="C43" s="59"/>
      <c r="D43" s="160"/>
    </row>
    <row r="44" spans="1:4" ht="24.75" customHeight="1">
      <c r="A44" s="63" t="s">
        <v>56</v>
      </c>
      <c r="B44" s="172"/>
      <c r="C44" s="59"/>
      <c r="D44" s="160"/>
    </row>
    <row r="45" spans="1:4" ht="24.75" customHeight="1">
      <c r="A45" s="63" t="s">
        <v>57</v>
      </c>
      <c r="B45" s="172"/>
      <c r="C45" s="59"/>
      <c r="D45" s="160"/>
    </row>
    <row r="46" spans="1:4" ht="24.75" customHeight="1">
      <c r="A46" s="63" t="s">
        <v>58</v>
      </c>
      <c r="B46" s="172"/>
      <c r="C46" s="59"/>
      <c r="D46" s="160"/>
    </row>
    <row r="47" spans="1:4" ht="24.75" customHeight="1">
      <c r="A47" s="63"/>
      <c r="B47" s="174"/>
      <c r="C47" s="162"/>
      <c r="D47" s="160"/>
    </row>
    <row r="48" spans="1:4" ht="24.75" customHeight="1">
      <c r="A48" s="163"/>
      <c r="B48" s="174"/>
      <c r="C48" s="162"/>
      <c r="D48" s="160"/>
    </row>
    <row r="49" spans="1:4" ht="24.75" customHeight="1">
      <c r="A49" s="45" t="s">
        <v>59</v>
      </c>
      <c r="B49" s="57">
        <v>13190.78</v>
      </c>
      <c r="C49" s="46" t="s">
        <v>60</v>
      </c>
      <c r="D49" s="57">
        <v>13190.78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E22" sqref="E22"/>
    </sheetView>
  </sheetViews>
  <sheetFormatPr defaultColWidth="11.421875" defaultRowHeight="12.75"/>
  <cols>
    <col min="1" max="1" width="22.140625" style="1" customWidth="1"/>
    <col min="2" max="2" width="20.8515625" style="1" customWidth="1"/>
    <col min="3" max="3" width="23.140625" style="1" customWidth="1"/>
    <col min="4" max="4" width="27.7109375" style="1" customWidth="1"/>
    <col min="5" max="5" width="33.57421875" style="1" customWidth="1"/>
    <col min="6" max="16384" width="11.421875" style="1" customWidth="1"/>
  </cols>
  <sheetData>
    <row r="1" spans="1:5" s="1" customFormat="1" ht="30.75" customHeight="1">
      <c r="A1" s="2" t="s">
        <v>267</v>
      </c>
      <c r="B1" s="2"/>
      <c r="C1" s="2"/>
      <c r="D1" s="2"/>
      <c r="E1" s="2"/>
    </row>
    <row r="2" spans="1:5" s="1" customFormat="1" ht="39.75" customHeight="1">
      <c r="A2" s="3" t="s">
        <v>268</v>
      </c>
      <c r="B2" s="3"/>
      <c r="C2" s="3"/>
      <c r="D2" s="3"/>
      <c r="E2" s="3"/>
    </row>
    <row r="3" spans="1:5" s="1" customFormat="1" ht="22.5" customHeight="1">
      <c r="A3" s="4"/>
      <c r="B3" s="4"/>
      <c r="C3" s="4"/>
      <c r="D3" s="4"/>
      <c r="E3" s="5" t="s">
        <v>2</v>
      </c>
    </row>
    <row r="4" spans="1:5" s="1" customFormat="1" ht="22.5" customHeight="1">
      <c r="A4" s="6" t="s">
        <v>67</v>
      </c>
      <c r="B4" s="6" t="s">
        <v>68</v>
      </c>
      <c r="C4" s="6" t="s">
        <v>269</v>
      </c>
      <c r="D4" s="6" t="s">
        <v>270</v>
      </c>
      <c r="E4" s="6" t="s">
        <v>271</v>
      </c>
    </row>
    <row r="5" spans="1:5" s="1" customFormat="1" ht="22.5" customHeight="1">
      <c r="A5" s="7"/>
      <c r="B5" s="8"/>
      <c r="C5" s="8"/>
      <c r="D5" s="8"/>
      <c r="E5" s="8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33">
      <selection activeCell="B48" sqref="B48"/>
    </sheetView>
  </sheetViews>
  <sheetFormatPr defaultColWidth="10.28125" defaultRowHeight="12.75"/>
  <cols>
    <col min="1" max="1" width="29.7109375" style="0" customWidth="1"/>
    <col min="2" max="2" width="15.57421875" style="99" customWidth="1"/>
    <col min="3" max="3" width="28.57421875" style="99" customWidth="1"/>
    <col min="4" max="4" width="15.00390625" style="99" customWidth="1"/>
    <col min="5" max="5" width="8.00390625" style="0" customWidth="1"/>
  </cols>
  <sheetData>
    <row r="1" ht="13.5">
      <c r="A1" s="42" t="s">
        <v>61</v>
      </c>
    </row>
    <row r="2" spans="1:4" ht="24.75" customHeight="1">
      <c r="A2" s="43" t="s">
        <v>62</v>
      </c>
      <c r="B2" s="43"/>
      <c r="C2" s="43"/>
      <c r="D2" s="43"/>
    </row>
    <row r="3" spans="1:4" ht="19.5" customHeight="1">
      <c r="A3" s="156"/>
      <c r="B3" s="157"/>
      <c r="C3" s="158"/>
      <c r="D3" s="44" t="s">
        <v>2</v>
      </c>
    </row>
    <row r="4" spans="1:4" ht="24.75" customHeight="1">
      <c r="A4" s="45" t="s">
        <v>3</v>
      </c>
      <c r="B4" s="46"/>
      <c r="C4" s="46" t="s">
        <v>4</v>
      </c>
      <c r="D4" s="47"/>
    </row>
    <row r="5" spans="1:4" ht="24.75" customHeight="1">
      <c r="A5" s="45" t="s">
        <v>5</v>
      </c>
      <c r="B5" s="46" t="s">
        <v>6</v>
      </c>
      <c r="C5" s="46" t="s">
        <v>5</v>
      </c>
      <c r="D5" s="47" t="s">
        <v>6</v>
      </c>
    </row>
    <row r="6" spans="1:4" ht="24.75" customHeight="1">
      <c r="A6" s="63" t="s">
        <v>7</v>
      </c>
      <c r="B6" s="57">
        <v>13190.78</v>
      </c>
      <c r="C6" s="59" t="s">
        <v>8</v>
      </c>
      <c r="D6" s="57">
        <v>9166.529999999999</v>
      </c>
    </row>
    <row r="7" spans="1:4" ht="24.75" customHeight="1">
      <c r="A7" s="63" t="s">
        <v>13</v>
      </c>
      <c r="B7" s="57">
        <v>13190.78</v>
      </c>
      <c r="C7" s="59" t="s">
        <v>10</v>
      </c>
      <c r="D7" s="57"/>
    </row>
    <row r="8" spans="1:4" ht="24.75" customHeight="1">
      <c r="A8" s="63" t="s">
        <v>15</v>
      </c>
      <c r="B8" s="56"/>
      <c r="C8" s="59" t="s">
        <v>12</v>
      </c>
      <c r="D8" s="57"/>
    </row>
    <row r="9" spans="1:4" ht="24.75" customHeight="1">
      <c r="A9" s="63" t="s">
        <v>63</v>
      </c>
      <c r="B9" s="56"/>
      <c r="C9" s="59" t="s">
        <v>14</v>
      </c>
      <c r="D9" s="57"/>
    </row>
    <row r="10" spans="1:4" ht="24.75" customHeight="1">
      <c r="A10" s="63" t="s">
        <v>64</v>
      </c>
      <c r="B10" s="56"/>
      <c r="C10" s="59" t="s">
        <v>16</v>
      </c>
      <c r="D10" s="57"/>
    </row>
    <row r="11" spans="1:4" ht="24.75" customHeight="1">
      <c r="A11" s="63"/>
      <c r="B11" s="56"/>
      <c r="C11" s="59" t="s">
        <v>18</v>
      </c>
      <c r="D11" s="57"/>
    </row>
    <row r="12" spans="1:4" ht="24.75" customHeight="1">
      <c r="A12" s="63"/>
      <c r="B12" s="56"/>
      <c r="C12" s="59" t="s">
        <v>20</v>
      </c>
      <c r="D12" s="159"/>
    </row>
    <row r="13" spans="1:4" ht="24.75" customHeight="1">
      <c r="A13" s="63"/>
      <c r="B13" s="56"/>
      <c r="C13" s="59" t="s">
        <v>22</v>
      </c>
      <c r="D13" s="159">
        <v>211</v>
      </c>
    </row>
    <row r="14" spans="1:4" ht="24.75" customHeight="1">
      <c r="A14" s="63"/>
      <c r="B14" s="56"/>
      <c r="C14" s="59" t="s">
        <v>24</v>
      </c>
      <c r="D14" s="159"/>
    </row>
    <row r="15" spans="1:4" ht="24.75" customHeight="1">
      <c r="A15" s="63"/>
      <c r="B15" s="56"/>
      <c r="C15" s="59" t="s">
        <v>26</v>
      </c>
      <c r="D15" s="159">
        <v>195</v>
      </c>
    </row>
    <row r="16" spans="1:4" ht="24.75" customHeight="1">
      <c r="A16" s="63"/>
      <c r="B16" s="56"/>
      <c r="C16" s="59" t="s">
        <v>28</v>
      </c>
      <c r="D16" s="159">
        <v>327.29</v>
      </c>
    </row>
    <row r="17" spans="1:4" ht="24.75" customHeight="1">
      <c r="A17" s="63"/>
      <c r="B17" s="55"/>
      <c r="C17" s="59" t="s">
        <v>30</v>
      </c>
      <c r="D17" s="159">
        <v>261.76</v>
      </c>
    </row>
    <row r="18" spans="1:4" ht="24.75" customHeight="1">
      <c r="A18" s="63"/>
      <c r="B18" s="55"/>
      <c r="C18" s="59" t="s">
        <v>31</v>
      </c>
      <c r="D18" s="159">
        <v>441</v>
      </c>
    </row>
    <row r="19" spans="1:4" ht="24.75" customHeight="1">
      <c r="A19" s="63"/>
      <c r="B19" s="55"/>
      <c r="C19" s="59" t="s">
        <v>32</v>
      </c>
      <c r="D19" s="159">
        <v>120</v>
      </c>
    </row>
    <row r="20" spans="1:4" ht="24.75" customHeight="1">
      <c r="A20" s="63"/>
      <c r="B20" s="55"/>
      <c r="C20" s="59" t="s">
        <v>33</v>
      </c>
      <c r="D20" s="159"/>
    </row>
    <row r="21" spans="1:4" ht="24.75" customHeight="1">
      <c r="A21" s="63"/>
      <c r="B21" s="55"/>
      <c r="C21" s="59" t="s">
        <v>34</v>
      </c>
      <c r="D21" s="159"/>
    </row>
    <row r="22" spans="1:4" ht="24.75" customHeight="1">
      <c r="A22" s="63"/>
      <c r="B22" s="55"/>
      <c r="C22" s="59" t="s">
        <v>35</v>
      </c>
      <c r="D22" s="159"/>
    </row>
    <row r="23" spans="1:4" ht="24.75" customHeight="1">
      <c r="A23" s="63"/>
      <c r="B23" s="55"/>
      <c r="C23" s="59" t="s">
        <v>36</v>
      </c>
      <c r="D23" s="159"/>
    </row>
    <row r="24" spans="1:4" ht="24.75" customHeight="1">
      <c r="A24" s="63"/>
      <c r="B24" s="55"/>
      <c r="C24" s="59" t="s">
        <v>37</v>
      </c>
      <c r="D24" s="159"/>
    </row>
    <row r="25" spans="1:4" ht="24.75" customHeight="1">
      <c r="A25" s="63"/>
      <c r="B25" s="55"/>
      <c r="C25" s="59" t="s">
        <v>38</v>
      </c>
      <c r="D25" s="159">
        <v>356.2</v>
      </c>
    </row>
    <row r="26" spans="1:4" ht="24.75" customHeight="1">
      <c r="A26" s="63"/>
      <c r="B26" s="55"/>
      <c r="C26" s="59" t="s">
        <v>39</v>
      </c>
      <c r="D26" s="159"/>
    </row>
    <row r="27" spans="1:4" ht="24.75" customHeight="1">
      <c r="A27" s="63"/>
      <c r="B27" s="55"/>
      <c r="C27" s="59" t="s">
        <v>40</v>
      </c>
      <c r="D27" s="159">
        <v>2082</v>
      </c>
    </row>
    <row r="28" spans="1:4" ht="24.75" customHeight="1">
      <c r="A28" s="63"/>
      <c r="B28" s="55"/>
      <c r="C28" s="59" t="s">
        <v>41</v>
      </c>
      <c r="D28" s="159"/>
    </row>
    <row r="29" spans="1:4" ht="24.75" customHeight="1">
      <c r="A29" s="63"/>
      <c r="B29" s="55"/>
      <c r="C29" s="59" t="s">
        <v>42</v>
      </c>
      <c r="D29" s="159">
        <v>30</v>
      </c>
    </row>
    <row r="30" spans="1:4" ht="24.75" customHeight="1">
      <c r="A30" s="63"/>
      <c r="B30" s="55"/>
      <c r="C30" s="59" t="s">
        <v>43</v>
      </c>
      <c r="D30" s="159"/>
    </row>
    <row r="31" spans="1:4" ht="24.75" customHeight="1">
      <c r="A31" s="63"/>
      <c r="B31" s="55"/>
      <c r="C31" s="59" t="s">
        <v>44</v>
      </c>
      <c r="D31" s="159"/>
    </row>
    <row r="32" spans="1:4" ht="24.75" customHeight="1">
      <c r="A32" s="63"/>
      <c r="B32" s="55"/>
      <c r="C32" s="59" t="s">
        <v>45</v>
      </c>
      <c r="D32" s="159"/>
    </row>
    <row r="33" spans="1:4" ht="24.75" customHeight="1">
      <c r="A33" s="63"/>
      <c r="B33" s="55"/>
      <c r="C33" s="59" t="s">
        <v>46</v>
      </c>
      <c r="D33" s="159"/>
    </row>
    <row r="34" spans="1:4" ht="24.75" customHeight="1">
      <c r="A34" s="63"/>
      <c r="B34" s="55"/>
      <c r="C34" s="59" t="s">
        <v>47</v>
      </c>
      <c r="D34" s="160"/>
    </row>
    <row r="35" spans="1:4" ht="24.75" customHeight="1">
      <c r="A35" s="63"/>
      <c r="B35" s="55"/>
      <c r="C35" s="59"/>
      <c r="D35" s="160"/>
    </row>
    <row r="36" spans="1:4" ht="24.75" customHeight="1">
      <c r="A36" s="45" t="s">
        <v>48</v>
      </c>
      <c r="B36" s="57">
        <v>13190.78</v>
      </c>
      <c r="C36" s="46" t="s">
        <v>49</v>
      </c>
      <c r="D36" s="161">
        <v>13190.78</v>
      </c>
    </row>
    <row r="37" spans="1:4" ht="24.75" customHeight="1">
      <c r="A37" s="45"/>
      <c r="B37" s="55"/>
      <c r="C37" s="46"/>
      <c r="D37" s="161"/>
    </row>
    <row r="38" spans="1:4" ht="24.75" customHeight="1">
      <c r="A38" s="63" t="s">
        <v>50</v>
      </c>
      <c r="B38" s="56"/>
      <c r="C38" s="59" t="s">
        <v>51</v>
      </c>
      <c r="D38" s="57"/>
    </row>
    <row r="39" spans="1:4" ht="24.75" customHeight="1">
      <c r="A39" s="63" t="s">
        <v>52</v>
      </c>
      <c r="B39" s="56"/>
      <c r="C39" s="59"/>
      <c r="D39" s="160"/>
    </row>
    <row r="40" spans="1:4" ht="24.75" customHeight="1">
      <c r="A40" s="63" t="s">
        <v>53</v>
      </c>
      <c r="B40" s="56"/>
      <c r="C40" s="59"/>
      <c r="D40" s="160"/>
    </row>
    <row r="41" spans="1:4" ht="24.75" customHeight="1">
      <c r="A41" s="63" t="s">
        <v>54</v>
      </c>
      <c r="B41" s="56"/>
      <c r="C41" s="59"/>
      <c r="D41" s="160"/>
    </row>
    <row r="42" spans="1:4" ht="24.75" customHeight="1">
      <c r="A42" s="63" t="s">
        <v>55</v>
      </c>
      <c r="B42" s="56"/>
      <c r="C42" s="59"/>
      <c r="D42" s="160"/>
    </row>
    <row r="43" spans="1:4" ht="24.75" customHeight="1">
      <c r="A43" s="63" t="s">
        <v>56</v>
      </c>
      <c r="B43" s="56"/>
      <c r="C43" s="59"/>
      <c r="D43" s="160"/>
    </row>
    <row r="44" spans="1:4" ht="24.75" customHeight="1">
      <c r="A44" s="63" t="s">
        <v>57</v>
      </c>
      <c r="B44" s="56"/>
      <c r="C44" s="59"/>
      <c r="D44" s="160"/>
    </row>
    <row r="45" spans="1:4" ht="24.75" customHeight="1">
      <c r="A45" s="63" t="s">
        <v>58</v>
      </c>
      <c r="B45" s="56"/>
      <c r="C45" s="59"/>
      <c r="D45" s="160"/>
    </row>
    <row r="46" spans="1:4" ht="24.75" customHeight="1">
      <c r="A46" s="63"/>
      <c r="B46" s="55"/>
      <c r="C46" s="162"/>
      <c r="D46" s="160"/>
    </row>
    <row r="47" spans="1:4" ht="24.75" customHeight="1">
      <c r="A47" s="163"/>
      <c r="B47" s="55"/>
      <c r="C47" s="162"/>
      <c r="D47" s="160"/>
    </row>
    <row r="48" spans="1:4" ht="24.75" customHeight="1">
      <c r="A48" s="45" t="s">
        <v>59</v>
      </c>
      <c r="B48" s="57">
        <v>13190.78</v>
      </c>
      <c r="C48" s="46" t="s">
        <v>60</v>
      </c>
      <c r="D48" s="161">
        <v>13190.78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B6" sqref="B6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42" t="s">
        <v>65</v>
      </c>
    </row>
    <row r="2" spans="1:14" ht="24.75" customHeight="1">
      <c r="A2" s="43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24.75" customHeight="1">
      <c r="N3" s="44" t="s">
        <v>2</v>
      </c>
    </row>
    <row r="4" spans="1:15" ht="24.75" customHeight="1">
      <c r="A4" s="46" t="s">
        <v>67</v>
      </c>
      <c r="B4" s="46" t="s">
        <v>68</v>
      </c>
      <c r="C4" s="46" t="s">
        <v>69</v>
      </c>
      <c r="D4" s="46"/>
      <c r="E4" s="46"/>
      <c r="F4" s="46" t="s">
        <v>70</v>
      </c>
      <c r="G4" s="46" t="s">
        <v>71</v>
      </c>
      <c r="H4" s="46" t="s">
        <v>72</v>
      </c>
      <c r="I4" s="46" t="s">
        <v>73</v>
      </c>
      <c r="J4" s="46" t="s">
        <v>74</v>
      </c>
      <c r="K4" s="46" t="s">
        <v>75</v>
      </c>
      <c r="L4" s="152" t="s">
        <v>76</v>
      </c>
      <c r="M4" s="152" t="s">
        <v>77</v>
      </c>
      <c r="N4" s="152" t="s">
        <v>78</v>
      </c>
      <c r="O4" s="153"/>
    </row>
    <row r="5" spans="1:15" ht="24.75" customHeight="1">
      <c r="A5" s="46"/>
      <c r="B5" s="46"/>
      <c r="C5" s="46" t="s">
        <v>68</v>
      </c>
      <c r="D5" s="46" t="s">
        <v>79</v>
      </c>
      <c r="E5" s="46" t="s">
        <v>80</v>
      </c>
      <c r="F5" s="46"/>
      <c r="G5" s="46"/>
      <c r="H5" s="46"/>
      <c r="I5" s="46"/>
      <c r="J5" s="46"/>
      <c r="K5" s="46"/>
      <c r="L5" s="154"/>
      <c r="M5" s="154"/>
      <c r="N5" s="154"/>
      <c r="O5" s="153"/>
    </row>
    <row r="6" spans="1:15" ht="24.75" customHeight="1">
      <c r="A6" s="50" t="s">
        <v>81</v>
      </c>
      <c r="B6" s="52">
        <v>13190.78</v>
      </c>
      <c r="C6" s="52">
        <v>13190.78</v>
      </c>
      <c r="D6" s="52">
        <v>13190.78</v>
      </c>
      <c r="E6" s="52"/>
      <c r="F6" s="149"/>
      <c r="G6" s="149"/>
      <c r="H6" s="149"/>
      <c r="I6" s="149"/>
      <c r="J6" s="149"/>
      <c r="K6" s="149"/>
      <c r="L6" s="149"/>
      <c r="M6" s="149"/>
      <c r="N6" s="149"/>
      <c r="O6" s="155"/>
    </row>
    <row r="7" spans="1:15" ht="24.75" customHeight="1">
      <c r="A7" s="150" t="s">
        <v>82</v>
      </c>
      <c r="B7" s="52">
        <v>13190.78</v>
      </c>
      <c r="C7" s="52">
        <v>13190.78</v>
      </c>
      <c r="D7" s="52">
        <v>13190.78</v>
      </c>
      <c r="E7" s="52"/>
      <c r="F7" s="149"/>
      <c r="G7" s="149"/>
      <c r="H7" s="149"/>
      <c r="I7" s="149"/>
      <c r="J7" s="149"/>
      <c r="K7" s="149"/>
      <c r="L7" s="149"/>
      <c r="M7" s="149"/>
      <c r="N7" s="149"/>
      <c r="O7" s="155"/>
    </row>
    <row r="8" spans="1:15" ht="24.75" customHeight="1">
      <c r="A8" s="74"/>
      <c r="B8" s="55"/>
      <c r="C8" s="56"/>
      <c r="D8" s="55"/>
      <c r="E8" s="56"/>
      <c r="F8" s="151"/>
      <c r="G8" s="151"/>
      <c r="H8" s="151"/>
      <c r="I8" s="151"/>
      <c r="J8" s="151"/>
      <c r="K8" s="151"/>
      <c r="L8" s="151"/>
      <c r="M8" s="151"/>
      <c r="N8" s="151"/>
      <c r="O8" s="155"/>
    </row>
    <row r="9" spans="1:15" ht="24.75" customHeight="1">
      <c r="A9" s="74"/>
      <c r="B9" s="55"/>
      <c r="C9" s="56"/>
      <c r="D9" s="55"/>
      <c r="E9" s="56"/>
      <c r="F9" s="151"/>
      <c r="G9" s="151"/>
      <c r="H9" s="151"/>
      <c r="I9" s="151"/>
      <c r="J9" s="151"/>
      <c r="K9" s="151"/>
      <c r="L9" s="151"/>
      <c r="M9" s="151"/>
      <c r="N9" s="151"/>
      <c r="O9" s="155"/>
    </row>
    <row r="10" spans="1:15" ht="24.75" customHeight="1">
      <c r="A10" s="74"/>
      <c r="B10" s="55"/>
      <c r="C10" s="56"/>
      <c r="D10" s="55"/>
      <c r="E10" s="56"/>
      <c r="F10" s="151"/>
      <c r="G10" s="151"/>
      <c r="H10" s="151"/>
      <c r="I10" s="151"/>
      <c r="J10" s="151"/>
      <c r="K10" s="151"/>
      <c r="L10" s="151"/>
      <c r="M10" s="151"/>
      <c r="N10" s="151"/>
      <c r="O10" s="155"/>
    </row>
    <row r="11" spans="1:15" ht="24.75" customHeight="1">
      <c r="A11" s="74"/>
      <c r="B11" s="55"/>
      <c r="C11" s="56"/>
      <c r="D11" s="55"/>
      <c r="E11" s="56"/>
      <c r="F11" s="151"/>
      <c r="G11" s="151"/>
      <c r="H11" s="151"/>
      <c r="I11" s="151"/>
      <c r="J11" s="151"/>
      <c r="K11" s="151"/>
      <c r="L11" s="151"/>
      <c r="M11" s="151"/>
      <c r="N11" s="151"/>
      <c r="O11" s="155"/>
    </row>
    <row r="12" spans="1:15" ht="24.75" customHeight="1">
      <c r="A12" s="59"/>
      <c r="B12" s="55"/>
      <c r="C12" s="56"/>
      <c r="D12" s="55"/>
      <c r="E12" s="56"/>
      <c r="F12" s="151"/>
      <c r="G12" s="151"/>
      <c r="H12" s="151"/>
      <c r="I12" s="151"/>
      <c r="J12" s="151"/>
      <c r="K12" s="151"/>
      <c r="L12" s="151"/>
      <c r="M12" s="151"/>
      <c r="N12" s="151"/>
      <c r="O12" s="155"/>
    </row>
    <row r="13" spans="1:15" ht="24.75" customHeight="1">
      <c r="A13" s="59"/>
      <c r="B13" s="55"/>
      <c r="C13" s="56"/>
      <c r="D13" s="55"/>
      <c r="E13" s="56"/>
      <c r="F13" s="151"/>
      <c r="G13" s="151"/>
      <c r="H13" s="151"/>
      <c r="I13" s="151"/>
      <c r="J13" s="151"/>
      <c r="K13" s="151"/>
      <c r="L13" s="151"/>
      <c r="M13" s="151"/>
      <c r="N13" s="151"/>
      <c r="O13" s="155"/>
    </row>
    <row r="14" spans="1:15" ht="24.75" customHeight="1">
      <c r="A14" s="59"/>
      <c r="B14" s="55"/>
      <c r="C14" s="56"/>
      <c r="D14" s="55"/>
      <c r="E14" s="56"/>
      <c r="F14" s="151"/>
      <c r="G14" s="151"/>
      <c r="H14" s="151"/>
      <c r="I14" s="151"/>
      <c r="J14" s="151"/>
      <c r="K14" s="151"/>
      <c r="L14" s="151"/>
      <c r="M14" s="151"/>
      <c r="N14" s="151"/>
      <c r="O14" s="155"/>
    </row>
    <row r="15" spans="1:15" ht="24.75" customHeight="1">
      <c r="A15" s="59"/>
      <c r="B15" s="55"/>
      <c r="C15" s="56"/>
      <c r="D15" s="55"/>
      <c r="E15" s="56"/>
      <c r="F15" s="151"/>
      <c r="G15" s="151"/>
      <c r="H15" s="151"/>
      <c r="I15" s="151"/>
      <c r="J15" s="151"/>
      <c r="K15" s="151"/>
      <c r="L15" s="151"/>
      <c r="M15" s="151"/>
      <c r="N15" s="151"/>
      <c r="O15" s="155"/>
    </row>
    <row r="16" spans="1:15" ht="24.75" customHeight="1">
      <c r="A16" s="59"/>
      <c r="B16" s="55"/>
      <c r="C16" s="56"/>
      <c r="D16" s="55"/>
      <c r="E16" s="56"/>
      <c r="F16" s="151"/>
      <c r="G16" s="151"/>
      <c r="H16" s="151"/>
      <c r="I16" s="151"/>
      <c r="J16" s="151"/>
      <c r="K16" s="151"/>
      <c r="L16" s="151"/>
      <c r="M16" s="151"/>
      <c r="N16" s="151"/>
      <c r="O16" s="155"/>
    </row>
    <row r="17" spans="1:15" ht="24.75" customHeight="1">
      <c r="A17" s="59"/>
      <c r="B17" s="55"/>
      <c r="C17" s="56"/>
      <c r="D17" s="55"/>
      <c r="E17" s="56"/>
      <c r="F17" s="151"/>
      <c r="G17" s="151"/>
      <c r="H17" s="151"/>
      <c r="I17" s="151"/>
      <c r="J17" s="151"/>
      <c r="K17" s="151"/>
      <c r="L17" s="151"/>
      <c r="M17" s="151"/>
      <c r="N17" s="151"/>
      <c r="O17" s="155"/>
    </row>
    <row r="18" spans="1:15" ht="24.75" customHeight="1">
      <c r="A18" s="59"/>
      <c r="B18" s="55"/>
      <c r="C18" s="56"/>
      <c r="D18" s="55"/>
      <c r="E18" s="56"/>
      <c r="F18" s="151"/>
      <c r="G18" s="151"/>
      <c r="H18" s="151"/>
      <c r="I18" s="151"/>
      <c r="J18" s="151"/>
      <c r="K18" s="151"/>
      <c r="L18" s="151"/>
      <c r="M18" s="151"/>
      <c r="N18" s="151"/>
      <c r="O18" s="155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F10" sqref="F10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42" t="s">
        <v>83</v>
      </c>
    </row>
    <row r="2" spans="1:11" ht="24.75" customHeight="1">
      <c r="A2" s="43" t="s">
        <v>84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24.75" customHeight="1">
      <c r="K3" s="44" t="s">
        <v>2</v>
      </c>
    </row>
    <row r="4" spans="1:11" ht="24.75" customHeight="1">
      <c r="A4" s="46" t="s">
        <v>67</v>
      </c>
      <c r="B4" s="46" t="s">
        <v>68</v>
      </c>
      <c r="C4" s="46" t="s">
        <v>85</v>
      </c>
      <c r="D4" s="46"/>
      <c r="E4" s="46"/>
      <c r="F4" s="46" t="s">
        <v>86</v>
      </c>
      <c r="G4" s="46"/>
      <c r="H4" s="46"/>
      <c r="I4" s="46" t="s">
        <v>87</v>
      </c>
      <c r="J4" s="46"/>
      <c r="K4" s="46"/>
    </row>
    <row r="5" spans="1:11" ht="24.75" customHeight="1">
      <c r="A5" s="46"/>
      <c r="B5" s="46"/>
      <c r="C5" s="46" t="s">
        <v>68</v>
      </c>
      <c r="D5" s="46" t="s">
        <v>88</v>
      </c>
      <c r="E5" s="46" t="s">
        <v>89</v>
      </c>
      <c r="F5" s="46" t="s">
        <v>68</v>
      </c>
      <c r="G5" s="46" t="s">
        <v>88</v>
      </c>
      <c r="H5" s="46" t="s">
        <v>89</v>
      </c>
      <c r="I5" s="46" t="s">
        <v>68</v>
      </c>
      <c r="J5" s="46" t="s">
        <v>88</v>
      </c>
      <c r="K5" s="46" t="s">
        <v>89</v>
      </c>
    </row>
    <row r="6" spans="1:11" ht="24.75" customHeight="1">
      <c r="A6" s="50" t="s">
        <v>81</v>
      </c>
      <c r="B6" s="52">
        <v>13190.78</v>
      </c>
      <c r="C6" s="52">
        <v>13190.78</v>
      </c>
      <c r="D6" s="52">
        <f>D7</f>
        <v>6190.780000000001</v>
      </c>
      <c r="E6" s="52">
        <v>7000</v>
      </c>
      <c r="F6" s="149"/>
      <c r="G6" s="149"/>
      <c r="H6" s="149"/>
      <c r="I6" s="149"/>
      <c r="J6" s="149"/>
      <c r="K6" s="149"/>
    </row>
    <row r="7" spans="1:11" ht="24.75" customHeight="1">
      <c r="A7" s="150" t="s">
        <v>82</v>
      </c>
      <c r="B7" s="52">
        <v>13190.78</v>
      </c>
      <c r="C7" s="52">
        <v>13190.78</v>
      </c>
      <c r="D7" s="52">
        <f>C7-E7</f>
        <v>6190.780000000001</v>
      </c>
      <c r="E7" s="52">
        <v>7000</v>
      </c>
      <c r="F7" s="149"/>
      <c r="G7" s="149"/>
      <c r="H7" s="149"/>
      <c r="I7" s="149"/>
      <c r="J7" s="149"/>
      <c r="K7" s="149"/>
    </row>
    <row r="8" spans="1:11" ht="24.75" customHeight="1">
      <c r="A8" s="74"/>
      <c r="B8" s="55"/>
      <c r="C8" s="56"/>
      <c r="D8" s="55"/>
      <c r="E8" s="56"/>
      <c r="F8" s="151"/>
      <c r="G8" s="151"/>
      <c r="H8" s="151"/>
      <c r="I8" s="151"/>
      <c r="J8" s="151"/>
      <c r="K8" s="151"/>
    </row>
    <row r="9" spans="1:11" ht="24.75" customHeight="1">
      <c r="A9" s="74"/>
      <c r="B9" s="55"/>
      <c r="C9" s="56"/>
      <c r="D9" s="55"/>
      <c r="E9" s="56"/>
      <c r="F9" s="151"/>
      <c r="G9" s="151"/>
      <c r="H9" s="151"/>
      <c r="I9" s="151"/>
      <c r="J9" s="151"/>
      <c r="K9" s="151"/>
    </row>
    <row r="10" spans="1:11" ht="24.75" customHeight="1">
      <c r="A10" s="74"/>
      <c r="B10" s="55"/>
      <c r="C10" s="56"/>
      <c r="D10" s="55"/>
      <c r="E10" s="56"/>
      <c r="F10" s="151"/>
      <c r="G10" s="151"/>
      <c r="H10" s="151"/>
      <c r="I10" s="151"/>
      <c r="J10" s="151"/>
      <c r="K10" s="151"/>
    </row>
    <row r="11" spans="1:11" ht="24.75" customHeight="1">
      <c r="A11" s="74"/>
      <c r="B11" s="55"/>
      <c r="C11" s="56"/>
      <c r="D11" s="55"/>
      <c r="E11" s="56"/>
      <c r="F11" s="151"/>
      <c r="G11" s="151"/>
      <c r="H11" s="151"/>
      <c r="I11" s="151"/>
      <c r="J11" s="151"/>
      <c r="K11" s="151"/>
    </row>
    <row r="12" spans="1:11" ht="24.75" customHeight="1">
      <c r="A12" s="59"/>
      <c r="B12" s="55"/>
      <c r="C12" s="56"/>
      <c r="D12" s="55"/>
      <c r="E12" s="56"/>
      <c r="F12" s="151"/>
      <c r="G12" s="151"/>
      <c r="H12" s="151"/>
      <c r="I12" s="151"/>
      <c r="J12" s="151"/>
      <c r="K12" s="151"/>
    </row>
    <row r="13" spans="1:11" ht="24.75" customHeight="1">
      <c r="A13" s="59"/>
      <c r="B13" s="55"/>
      <c r="C13" s="56"/>
      <c r="D13" s="55"/>
      <c r="E13" s="56"/>
      <c r="F13" s="151"/>
      <c r="G13" s="151"/>
      <c r="H13" s="151"/>
      <c r="I13" s="151"/>
      <c r="J13" s="151"/>
      <c r="K13" s="151"/>
    </row>
    <row r="14" spans="1:11" ht="24.75" customHeight="1">
      <c r="A14" s="59"/>
      <c r="B14" s="55"/>
      <c r="C14" s="56"/>
      <c r="D14" s="55"/>
      <c r="E14" s="56"/>
      <c r="F14" s="151"/>
      <c r="G14" s="151"/>
      <c r="H14" s="151"/>
      <c r="I14" s="151"/>
      <c r="J14" s="151"/>
      <c r="K14" s="151"/>
    </row>
    <row r="15" spans="1:11" ht="24.75" customHeight="1">
      <c r="A15" s="59"/>
      <c r="B15" s="55"/>
      <c r="C15" s="56"/>
      <c r="D15" s="55"/>
      <c r="E15" s="56"/>
      <c r="F15" s="151"/>
      <c r="G15" s="151"/>
      <c r="H15" s="151"/>
      <c r="I15" s="151"/>
      <c r="J15" s="151"/>
      <c r="K15" s="151"/>
    </row>
    <row r="16" spans="1:11" ht="24.75" customHeight="1">
      <c r="A16" s="59"/>
      <c r="B16" s="55"/>
      <c r="C16" s="56"/>
      <c r="D16" s="55"/>
      <c r="E16" s="56"/>
      <c r="F16" s="151"/>
      <c r="G16" s="151"/>
      <c r="H16" s="151"/>
      <c r="I16" s="151"/>
      <c r="J16" s="151"/>
      <c r="K16" s="151"/>
    </row>
    <row r="17" spans="1:11" ht="24.75" customHeight="1">
      <c r="A17" s="59"/>
      <c r="B17" s="55"/>
      <c r="C17" s="56"/>
      <c r="D17" s="55"/>
      <c r="E17" s="56"/>
      <c r="F17" s="151"/>
      <c r="G17" s="151"/>
      <c r="H17" s="151"/>
      <c r="I17" s="151"/>
      <c r="J17" s="151"/>
      <c r="K17" s="151"/>
    </row>
    <row r="18" spans="1:11" ht="24.75" customHeight="1">
      <c r="A18" s="59"/>
      <c r="B18" s="55"/>
      <c r="C18" s="56"/>
      <c r="D18" s="55"/>
      <c r="E18" s="56"/>
      <c r="F18" s="151"/>
      <c r="G18" s="151"/>
      <c r="H18" s="151"/>
      <c r="I18" s="151"/>
      <c r="J18" s="151"/>
      <c r="K18" s="151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6"/>
  <sheetViews>
    <sheetView showGridLines="0" showZeros="0" zoomScale="115" zoomScaleNormal="115" zoomScaleSheetLayoutView="100" workbookViewId="0" topLeftCell="A1">
      <selection activeCell="C72" sqref="C72"/>
    </sheetView>
  </sheetViews>
  <sheetFormatPr defaultColWidth="10.28125" defaultRowHeight="12.75" customHeight="1"/>
  <cols>
    <col min="1" max="1" width="12.57421875" style="102" customWidth="1"/>
    <col min="2" max="2" width="31.421875" style="102" customWidth="1"/>
    <col min="3" max="3" width="19.28125" style="102" customWidth="1"/>
    <col min="4" max="4" width="15.00390625" style="104" customWidth="1"/>
    <col min="5" max="5" width="10.57421875" style="102" bestFit="1" customWidth="1"/>
    <col min="11" max="11" width="10.57421875" style="0" bestFit="1" customWidth="1"/>
  </cols>
  <sheetData>
    <row r="1" spans="1:5" ht="12.75" customHeight="1">
      <c r="A1" s="105" t="s">
        <v>90</v>
      </c>
      <c r="C1" s="106"/>
      <c r="D1" s="106"/>
      <c r="E1" s="106"/>
    </row>
    <row r="2" spans="1:5" ht="24.75" customHeight="1">
      <c r="A2" s="43" t="s">
        <v>91</v>
      </c>
      <c r="B2" s="43"/>
      <c r="C2" s="43"/>
      <c r="D2" s="43"/>
      <c r="E2" s="43"/>
    </row>
    <row r="3" spans="3:5" ht="24.75" customHeight="1">
      <c r="C3" s="106"/>
      <c r="D3" s="106"/>
      <c r="E3" s="107" t="s">
        <v>2</v>
      </c>
    </row>
    <row r="4" spans="1:5" ht="24.75" customHeight="1">
      <c r="A4" s="45" t="s">
        <v>92</v>
      </c>
      <c r="B4" s="46"/>
      <c r="C4" s="46" t="s">
        <v>85</v>
      </c>
      <c r="D4" s="46"/>
      <c r="E4" s="47"/>
    </row>
    <row r="5" spans="1:5" ht="24.75" customHeight="1">
      <c r="A5" s="45" t="s">
        <v>93</v>
      </c>
      <c r="B5" s="46" t="s">
        <v>94</v>
      </c>
      <c r="C5" s="46" t="s">
        <v>68</v>
      </c>
      <c r="D5" s="46" t="s">
        <v>88</v>
      </c>
      <c r="E5" s="47" t="s">
        <v>89</v>
      </c>
    </row>
    <row r="6" spans="1:5" ht="24.75" customHeight="1">
      <c r="A6" s="45"/>
      <c r="B6" s="48" t="s">
        <v>68</v>
      </c>
      <c r="C6" s="108">
        <f>SUM(D6:E6)</f>
        <v>13190.779999999999</v>
      </c>
      <c r="D6" s="52">
        <v>6190.78</v>
      </c>
      <c r="E6" s="109">
        <f>E7+E34+E38+E41+E52+E63+E67+E74+E84+E90+E96</f>
        <v>7000</v>
      </c>
    </row>
    <row r="7" spans="1:5" ht="24.75" customHeight="1">
      <c r="A7" s="110">
        <v>201</v>
      </c>
      <c r="B7" s="111" t="s">
        <v>95</v>
      </c>
      <c r="C7" s="112">
        <f>E7</f>
        <v>1546.71</v>
      </c>
      <c r="D7" s="113"/>
      <c r="E7" s="113">
        <f>E8+E14+E16+E19+E21+E23+E25+E27+E29+E31</f>
        <v>1546.71</v>
      </c>
    </row>
    <row r="8" spans="1:5" ht="24.75" customHeight="1">
      <c r="A8" s="114">
        <v>20103</v>
      </c>
      <c r="B8" s="115" t="s">
        <v>96</v>
      </c>
      <c r="C8" s="112">
        <f>E8</f>
        <v>1187.44</v>
      </c>
      <c r="D8" s="113"/>
      <c r="E8" s="113">
        <f>E9+E10+E11+E12+E13</f>
        <v>1187.44</v>
      </c>
    </row>
    <row r="9" spans="1:5" ht="24.75" customHeight="1">
      <c r="A9" s="116">
        <v>2010302</v>
      </c>
      <c r="B9" s="117" t="s">
        <v>97</v>
      </c>
      <c r="C9" s="118">
        <v>133.33</v>
      </c>
      <c r="D9" s="119"/>
      <c r="E9" s="119">
        <v>133.33</v>
      </c>
    </row>
    <row r="10" spans="1:5" ht="24.75" customHeight="1">
      <c r="A10" s="116">
        <v>2010303</v>
      </c>
      <c r="B10" s="117" t="s">
        <v>98</v>
      </c>
      <c r="C10" s="118">
        <v>633.65</v>
      </c>
      <c r="D10" s="119"/>
      <c r="E10" s="119">
        <v>80</v>
      </c>
    </row>
    <row r="11" spans="1:5" ht="24.75" customHeight="1">
      <c r="A11" s="116">
        <v>2010305</v>
      </c>
      <c r="B11" s="117" t="s">
        <v>99</v>
      </c>
      <c r="C11" s="118">
        <v>351.56</v>
      </c>
      <c r="D11" s="119"/>
      <c r="E11" s="119">
        <v>899.72</v>
      </c>
    </row>
    <row r="12" spans="1:5" ht="24.75" customHeight="1">
      <c r="A12" s="116">
        <v>2010308</v>
      </c>
      <c r="B12" s="117" t="s">
        <v>100</v>
      </c>
      <c r="C12" s="118">
        <f>E12</f>
        <v>5</v>
      </c>
      <c r="D12" s="119"/>
      <c r="E12" s="119">
        <v>5</v>
      </c>
    </row>
    <row r="13" spans="1:5" ht="24.75" customHeight="1">
      <c r="A13" s="116">
        <v>2010399</v>
      </c>
      <c r="B13" s="117" t="s">
        <v>101</v>
      </c>
      <c r="C13" s="118">
        <v>485.636</v>
      </c>
      <c r="D13" s="119"/>
      <c r="E13" s="119">
        <v>69.39</v>
      </c>
    </row>
    <row r="14" spans="1:5" ht="24.75" customHeight="1">
      <c r="A14" s="114">
        <v>20106</v>
      </c>
      <c r="B14" s="115" t="s">
        <v>102</v>
      </c>
      <c r="C14" s="112">
        <f>E14</f>
        <v>6</v>
      </c>
      <c r="D14" s="113"/>
      <c r="E14" s="113">
        <f>E15</f>
        <v>6</v>
      </c>
    </row>
    <row r="15" spans="1:5" ht="24.75" customHeight="1">
      <c r="A15" s="116">
        <v>2010699</v>
      </c>
      <c r="B15" s="117" t="s">
        <v>103</v>
      </c>
      <c r="C15" s="118">
        <f>E15</f>
        <v>6</v>
      </c>
      <c r="D15" s="119"/>
      <c r="E15" s="119">
        <v>6</v>
      </c>
    </row>
    <row r="16" spans="1:5" ht="24.75" customHeight="1">
      <c r="A16" s="114">
        <v>20113</v>
      </c>
      <c r="B16" s="115" t="s">
        <v>104</v>
      </c>
      <c r="C16" s="112">
        <f>E16</f>
        <v>100</v>
      </c>
      <c r="D16" s="112"/>
      <c r="E16" s="112">
        <f>E17+E18</f>
        <v>100</v>
      </c>
    </row>
    <row r="17" spans="1:5" ht="24.75" customHeight="1">
      <c r="A17" s="116">
        <v>2011308</v>
      </c>
      <c r="B17" s="117" t="s">
        <v>105</v>
      </c>
      <c r="C17" s="118">
        <f>E17</f>
        <v>60</v>
      </c>
      <c r="D17" s="119"/>
      <c r="E17" s="119">
        <v>60</v>
      </c>
    </row>
    <row r="18" spans="1:5" ht="24.75" customHeight="1">
      <c r="A18" s="116">
        <v>2010399</v>
      </c>
      <c r="B18" s="117" t="s">
        <v>106</v>
      </c>
      <c r="C18" s="118">
        <f>E18</f>
        <v>40</v>
      </c>
      <c r="D18" s="119"/>
      <c r="E18" s="119">
        <v>40</v>
      </c>
    </row>
    <row r="19" spans="1:5" ht="24.75" customHeight="1">
      <c r="A19" s="114">
        <v>20104</v>
      </c>
      <c r="B19" s="114" t="s">
        <v>107</v>
      </c>
      <c r="C19" s="120">
        <f>E19</f>
        <v>110.27</v>
      </c>
      <c r="D19" s="114"/>
      <c r="E19" s="113">
        <f>E20</f>
        <v>110.27</v>
      </c>
    </row>
    <row r="20" spans="1:5" ht="24.75" customHeight="1">
      <c r="A20" s="116">
        <v>2010499</v>
      </c>
      <c r="B20" s="116" t="s">
        <v>108</v>
      </c>
      <c r="C20" s="121">
        <f>E20</f>
        <v>110.27</v>
      </c>
      <c r="D20" s="121"/>
      <c r="E20" s="119">
        <v>110.27</v>
      </c>
    </row>
    <row r="21" spans="1:5" s="99" customFormat="1" ht="24.75" customHeight="1">
      <c r="A21" s="114">
        <v>20126</v>
      </c>
      <c r="B21" s="115" t="s">
        <v>109</v>
      </c>
      <c r="C21" s="113">
        <f>E21</f>
        <v>20</v>
      </c>
      <c r="D21" s="113"/>
      <c r="E21" s="113">
        <f>E22</f>
        <v>20</v>
      </c>
    </row>
    <row r="22" spans="1:5" s="99" customFormat="1" ht="24.75" customHeight="1">
      <c r="A22" s="116">
        <v>2012699</v>
      </c>
      <c r="B22" s="117" t="s">
        <v>110</v>
      </c>
      <c r="C22" s="118">
        <f>E22</f>
        <v>20</v>
      </c>
      <c r="D22" s="119"/>
      <c r="E22" s="119">
        <v>20</v>
      </c>
    </row>
    <row r="23" spans="1:5" ht="24.75" customHeight="1">
      <c r="A23" s="114">
        <v>20129</v>
      </c>
      <c r="B23" s="115" t="s">
        <v>111</v>
      </c>
      <c r="C23" s="112">
        <f>E23</f>
        <v>12</v>
      </c>
      <c r="D23" s="112">
        <f>SUM(D24)</f>
        <v>0</v>
      </c>
      <c r="E23" s="112">
        <f>SUM(E24)</f>
        <v>12</v>
      </c>
    </row>
    <row r="24" spans="1:5" ht="24.75" customHeight="1">
      <c r="A24" s="116">
        <v>2012902</v>
      </c>
      <c r="B24" s="117" t="s">
        <v>97</v>
      </c>
      <c r="C24" s="118">
        <f>E24</f>
        <v>12</v>
      </c>
      <c r="D24" s="119"/>
      <c r="E24" s="119">
        <v>12</v>
      </c>
    </row>
    <row r="25" spans="1:11" s="99" customFormat="1" ht="24.75" customHeight="1">
      <c r="A25" s="114">
        <v>20132</v>
      </c>
      <c r="B25" s="122" t="s">
        <v>112</v>
      </c>
      <c r="C25" s="112">
        <f>E25</f>
        <v>25</v>
      </c>
      <c r="D25" s="113"/>
      <c r="E25" s="113">
        <f>E26</f>
        <v>25</v>
      </c>
      <c r="K25" s="138"/>
    </row>
    <row r="26" spans="1:11" s="99" customFormat="1" ht="24.75" customHeight="1">
      <c r="A26" s="116">
        <v>2013299</v>
      </c>
      <c r="B26" s="123" t="s">
        <v>113</v>
      </c>
      <c r="C26" s="118">
        <v>25</v>
      </c>
      <c r="D26" s="119"/>
      <c r="E26" s="119">
        <v>25</v>
      </c>
      <c r="K26" s="138"/>
    </row>
    <row r="27" spans="1:11" s="99" customFormat="1" ht="24.75" customHeight="1">
      <c r="A27" s="114">
        <v>20134</v>
      </c>
      <c r="B27" s="122" t="s">
        <v>114</v>
      </c>
      <c r="C27" s="112">
        <f>E27</f>
        <v>8</v>
      </c>
      <c r="D27" s="113"/>
      <c r="E27" s="113">
        <f>E28</f>
        <v>8</v>
      </c>
      <c r="K27" s="138"/>
    </row>
    <row r="28" spans="1:11" s="99" customFormat="1" ht="24.75" customHeight="1">
      <c r="A28" s="116">
        <v>2013404</v>
      </c>
      <c r="B28" s="123" t="s">
        <v>115</v>
      </c>
      <c r="C28" s="118">
        <f>E28</f>
        <v>8</v>
      </c>
      <c r="D28" s="119"/>
      <c r="E28" s="119">
        <v>8</v>
      </c>
      <c r="K28" s="138"/>
    </row>
    <row r="29" spans="1:5" ht="24.75" customHeight="1">
      <c r="A29" s="114">
        <v>20136</v>
      </c>
      <c r="B29" s="115" t="s">
        <v>116</v>
      </c>
      <c r="C29" s="112">
        <f>E29</f>
        <v>10</v>
      </c>
      <c r="D29" s="113"/>
      <c r="E29" s="113">
        <f>E30</f>
        <v>10</v>
      </c>
    </row>
    <row r="30" spans="1:5" ht="24.75" customHeight="1">
      <c r="A30" s="116">
        <v>2013699</v>
      </c>
      <c r="B30" s="117" t="s">
        <v>116</v>
      </c>
      <c r="C30" s="118">
        <f>E30</f>
        <v>10</v>
      </c>
      <c r="D30" s="119"/>
      <c r="E30" s="119">
        <v>10</v>
      </c>
    </row>
    <row r="31" spans="1:5" ht="24.75" customHeight="1">
      <c r="A31" s="114">
        <v>20138</v>
      </c>
      <c r="B31" s="115" t="s">
        <v>117</v>
      </c>
      <c r="C31" s="112">
        <f>E31</f>
        <v>68</v>
      </c>
      <c r="D31" s="113"/>
      <c r="E31" s="113">
        <f>E32+E33</f>
        <v>68</v>
      </c>
    </row>
    <row r="32" spans="1:5" ht="24.75" customHeight="1">
      <c r="A32" s="116">
        <v>2013805</v>
      </c>
      <c r="B32" s="117" t="s">
        <v>118</v>
      </c>
      <c r="C32" s="118">
        <f>E32</f>
        <v>8</v>
      </c>
      <c r="D32" s="119"/>
      <c r="E32" s="119">
        <v>8</v>
      </c>
    </row>
    <row r="33" spans="1:5" ht="24.75" customHeight="1">
      <c r="A33" s="116">
        <v>2013810</v>
      </c>
      <c r="B33" s="117" t="s">
        <v>119</v>
      </c>
      <c r="C33" s="118">
        <f>E33</f>
        <v>60</v>
      </c>
      <c r="D33" s="119"/>
      <c r="E33" s="119">
        <v>60</v>
      </c>
    </row>
    <row r="34" spans="1:11" ht="24.75" customHeight="1">
      <c r="A34" s="114">
        <v>204</v>
      </c>
      <c r="B34" s="115" t="s">
        <v>120</v>
      </c>
      <c r="C34" s="112">
        <f aca="true" t="shared" si="0" ref="C34:C39">D34+E34</f>
        <v>12</v>
      </c>
      <c r="D34" s="124"/>
      <c r="E34" s="124">
        <f aca="true" t="shared" si="1" ref="E34:E39">E35</f>
        <v>12</v>
      </c>
      <c r="K34" s="98"/>
    </row>
    <row r="35" spans="1:11" ht="24.75" customHeight="1">
      <c r="A35" s="114">
        <v>20406</v>
      </c>
      <c r="B35" s="115" t="s">
        <v>121</v>
      </c>
      <c r="C35" s="112">
        <f>E35</f>
        <v>12</v>
      </c>
      <c r="D35" s="124"/>
      <c r="E35" s="124">
        <f>E36+E37</f>
        <v>12</v>
      </c>
      <c r="K35" s="98"/>
    </row>
    <row r="36" spans="1:11" ht="24.75" customHeight="1">
      <c r="A36" s="116">
        <v>2040604</v>
      </c>
      <c r="B36" s="117" t="s">
        <v>122</v>
      </c>
      <c r="C36" s="118">
        <f>E36</f>
        <v>5</v>
      </c>
      <c r="D36" s="125"/>
      <c r="E36" s="125">
        <v>5</v>
      </c>
      <c r="K36" s="98"/>
    </row>
    <row r="37" spans="1:11" ht="24.75" customHeight="1">
      <c r="A37" s="116">
        <v>2040699</v>
      </c>
      <c r="B37" s="117" t="s">
        <v>123</v>
      </c>
      <c r="C37" s="118">
        <f>E37</f>
        <v>7</v>
      </c>
      <c r="D37" s="125"/>
      <c r="E37" s="125">
        <v>7</v>
      </c>
      <c r="K37" s="98"/>
    </row>
    <row r="38" spans="1:11" ht="24.75" customHeight="1">
      <c r="A38" s="110">
        <v>207</v>
      </c>
      <c r="B38" s="111" t="s">
        <v>124</v>
      </c>
      <c r="C38" s="112">
        <f t="shared" si="0"/>
        <v>23</v>
      </c>
      <c r="D38" s="124"/>
      <c r="E38" s="124">
        <f t="shared" si="1"/>
        <v>23</v>
      </c>
      <c r="K38" s="98"/>
    </row>
    <row r="39" spans="1:11" ht="24.75" customHeight="1">
      <c r="A39" s="114">
        <v>20701</v>
      </c>
      <c r="B39" s="115" t="s">
        <v>125</v>
      </c>
      <c r="C39" s="112">
        <f t="shared" si="0"/>
        <v>23</v>
      </c>
      <c r="D39" s="125"/>
      <c r="E39" s="124">
        <f t="shared" si="1"/>
        <v>23</v>
      </c>
      <c r="K39" s="98"/>
    </row>
    <row r="40" spans="1:11" ht="24.75" customHeight="1">
      <c r="A40" s="116">
        <v>2070113</v>
      </c>
      <c r="B40" s="126" t="s">
        <v>126</v>
      </c>
      <c r="C40" s="127">
        <v>23</v>
      </c>
      <c r="D40" s="128"/>
      <c r="E40" s="128">
        <v>23</v>
      </c>
      <c r="K40" s="98"/>
    </row>
    <row r="41" spans="1:11" ht="24.75" customHeight="1">
      <c r="A41" s="110">
        <v>208</v>
      </c>
      <c r="B41" s="129" t="s">
        <v>127</v>
      </c>
      <c r="C41" s="130">
        <f>D41+E41</f>
        <v>476.24</v>
      </c>
      <c r="D41" s="130">
        <f>D42</f>
        <v>265.24</v>
      </c>
      <c r="E41" s="131">
        <v>211</v>
      </c>
      <c r="K41" s="98"/>
    </row>
    <row r="42" spans="1:11" ht="24.75" customHeight="1">
      <c r="A42" s="110">
        <v>20805</v>
      </c>
      <c r="B42" s="129" t="s">
        <v>128</v>
      </c>
      <c r="C42" s="130">
        <f>D42</f>
        <v>265.24</v>
      </c>
      <c r="D42" s="130">
        <f>D43</f>
        <v>265.24</v>
      </c>
      <c r="E42" s="131"/>
      <c r="K42" s="98"/>
    </row>
    <row r="43" spans="1:11" ht="24.75" customHeight="1">
      <c r="A43" s="132">
        <v>2080505</v>
      </c>
      <c r="B43" s="126" t="s">
        <v>129</v>
      </c>
      <c r="C43" s="127">
        <f>D43</f>
        <v>265.24</v>
      </c>
      <c r="D43" s="127">
        <v>265.24</v>
      </c>
      <c r="E43" s="128"/>
      <c r="K43" s="98"/>
    </row>
    <row r="44" spans="1:11" ht="24.75" customHeight="1">
      <c r="A44" s="114">
        <v>20807</v>
      </c>
      <c r="B44" s="115" t="s">
        <v>130</v>
      </c>
      <c r="C44" s="112">
        <f>SUM(C45)</f>
        <v>211</v>
      </c>
      <c r="D44" s="112">
        <f>SUM(D45)</f>
        <v>0</v>
      </c>
      <c r="E44" s="112">
        <f>SUM(E45)</f>
        <v>211</v>
      </c>
      <c r="K44" s="98"/>
    </row>
    <row r="45" spans="1:11" ht="24.75" customHeight="1">
      <c r="A45" s="116">
        <v>2080705</v>
      </c>
      <c r="B45" s="117" t="s">
        <v>131</v>
      </c>
      <c r="C45" s="118">
        <f>E45</f>
        <v>211</v>
      </c>
      <c r="D45" s="119"/>
      <c r="E45" s="119">
        <v>211</v>
      </c>
      <c r="K45" s="98"/>
    </row>
    <row r="46" spans="1:11" s="100" customFormat="1" ht="24.75" customHeight="1">
      <c r="A46" s="114">
        <v>20809</v>
      </c>
      <c r="B46" s="114" t="s">
        <v>132</v>
      </c>
      <c r="C46" s="120">
        <f>E46</f>
        <v>15</v>
      </c>
      <c r="D46" s="120"/>
      <c r="E46" s="120">
        <f>E47</f>
        <v>15</v>
      </c>
      <c r="K46" s="139"/>
    </row>
    <row r="47" spans="1:11" s="99" customFormat="1" ht="24.75" customHeight="1">
      <c r="A47" s="133">
        <v>2090902</v>
      </c>
      <c r="B47" s="134" t="s">
        <v>133</v>
      </c>
      <c r="C47" s="118">
        <f>E47</f>
        <v>15</v>
      </c>
      <c r="D47" s="118"/>
      <c r="E47" s="118">
        <v>15</v>
      </c>
      <c r="K47" s="138"/>
    </row>
    <row r="48" spans="1:11" s="99" customFormat="1" ht="27" customHeight="1">
      <c r="A48" s="135">
        <v>20810</v>
      </c>
      <c r="B48" s="136" t="s">
        <v>134</v>
      </c>
      <c r="C48" s="112">
        <v>10</v>
      </c>
      <c r="D48" s="112"/>
      <c r="E48" s="112">
        <v>10</v>
      </c>
      <c r="K48" s="138"/>
    </row>
    <row r="49" spans="1:11" s="99" customFormat="1" ht="27" customHeight="1">
      <c r="A49" s="133">
        <v>2081099</v>
      </c>
      <c r="B49" s="134" t="s">
        <v>135</v>
      </c>
      <c r="C49" s="118">
        <v>10</v>
      </c>
      <c r="D49" s="118"/>
      <c r="E49" s="118">
        <v>10</v>
      </c>
      <c r="K49" s="138"/>
    </row>
    <row r="50" spans="1:5" ht="27" customHeight="1">
      <c r="A50" s="114">
        <v>20825</v>
      </c>
      <c r="B50" s="115" t="s">
        <v>136</v>
      </c>
      <c r="C50" s="112">
        <f>SUM(C51)</f>
        <v>2.27</v>
      </c>
      <c r="D50" s="112">
        <f>SUM(D51)</f>
        <v>0</v>
      </c>
      <c r="E50" s="112">
        <f>E51</f>
        <v>2.27</v>
      </c>
    </row>
    <row r="51" spans="1:5" ht="27" customHeight="1">
      <c r="A51" s="116">
        <v>2082502</v>
      </c>
      <c r="B51" s="117" t="s">
        <v>137</v>
      </c>
      <c r="C51" s="118">
        <f>E51</f>
        <v>2.27</v>
      </c>
      <c r="D51" s="119"/>
      <c r="E51" s="119">
        <v>2.27</v>
      </c>
    </row>
    <row r="52" spans="1:5" ht="27" customHeight="1">
      <c r="A52" s="110">
        <v>210</v>
      </c>
      <c r="B52" s="111" t="s">
        <v>138</v>
      </c>
      <c r="C52" s="112">
        <f>D52+E52</f>
        <v>386.61</v>
      </c>
      <c r="D52" s="112">
        <f>D53+D60</f>
        <v>191.60999999999999</v>
      </c>
      <c r="E52" s="113">
        <f>E53+E55+E58</f>
        <v>195</v>
      </c>
    </row>
    <row r="53" spans="1:5" ht="27" customHeight="1">
      <c r="A53" s="114">
        <v>21001</v>
      </c>
      <c r="B53" s="115" t="s">
        <v>139</v>
      </c>
      <c r="C53" s="112">
        <f>C54</f>
        <v>20</v>
      </c>
      <c r="D53" s="112"/>
      <c r="E53" s="112">
        <f>E54</f>
        <v>20</v>
      </c>
    </row>
    <row r="54" spans="1:5" ht="27" customHeight="1">
      <c r="A54" s="116">
        <v>2100199</v>
      </c>
      <c r="B54" s="117" t="s">
        <v>140</v>
      </c>
      <c r="C54" s="118">
        <f>E54</f>
        <v>20</v>
      </c>
      <c r="D54" s="112"/>
      <c r="E54" s="118">
        <v>20</v>
      </c>
    </row>
    <row r="55" spans="1:5" s="99" customFormat="1" ht="27" customHeight="1">
      <c r="A55" s="114">
        <v>21004</v>
      </c>
      <c r="B55" s="115" t="s">
        <v>141</v>
      </c>
      <c r="C55" s="112">
        <f>E55</f>
        <v>13</v>
      </c>
      <c r="D55" s="112"/>
      <c r="E55" s="112">
        <f>SUM(E56:E57)</f>
        <v>13</v>
      </c>
    </row>
    <row r="56" spans="1:5" s="99" customFormat="1" ht="27" customHeight="1">
      <c r="A56" s="116">
        <v>2100408</v>
      </c>
      <c r="B56" s="117" t="s">
        <v>142</v>
      </c>
      <c r="C56" s="118">
        <f>E56</f>
        <v>10</v>
      </c>
      <c r="D56" s="118"/>
      <c r="E56" s="118">
        <v>10</v>
      </c>
    </row>
    <row r="57" spans="1:5" s="99" customFormat="1" ht="27" customHeight="1">
      <c r="A57" s="116">
        <v>2100499</v>
      </c>
      <c r="B57" s="117" t="s">
        <v>143</v>
      </c>
      <c r="C57" s="118">
        <f>E57</f>
        <v>3</v>
      </c>
      <c r="D57" s="118"/>
      <c r="E57" s="118">
        <v>3</v>
      </c>
    </row>
    <row r="58" spans="1:11" s="101" customFormat="1" ht="27" customHeight="1">
      <c r="A58" s="114">
        <v>21007</v>
      </c>
      <c r="B58" s="115" t="s">
        <v>144</v>
      </c>
      <c r="C58" s="112">
        <f>E58</f>
        <v>162</v>
      </c>
      <c r="D58" s="112"/>
      <c r="E58" s="112">
        <f>E59</f>
        <v>162</v>
      </c>
      <c r="K58" s="140"/>
    </row>
    <row r="59" spans="1:5" s="99" customFormat="1" ht="27" customHeight="1">
      <c r="A59" s="116">
        <v>2100717</v>
      </c>
      <c r="B59" s="117" t="s">
        <v>145</v>
      </c>
      <c r="C59" s="118">
        <f>E59</f>
        <v>162</v>
      </c>
      <c r="D59" s="118"/>
      <c r="E59" s="118">
        <v>162</v>
      </c>
    </row>
    <row r="60" spans="1:5" s="99" customFormat="1" ht="27" customHeight="1">
      <c r="A60" s="114">
        <v>21011</v>
      </c>
      <c r="B60" s="115" t="s">
        <v>146</v>
      </c>
      <c r="C60" s="112">
        <f>D60</f>
        <v>191.60999999999999</v>
      </c>
      <c r="D60" s="112">
        <f>D61+D62</f>
        <v>191.60999999999999</v>
      </c>
      <c r="E60" s="112"/>
    </row>
    <row r="61" spans="1:5" s="99" customFormat="1" ht="27" customHeight="1">
      <c r="A61" s="116">
        <v>2101101</v>
      </c>
      <c r="B61" s="117" t="s">
        <v>147</v>
      </c>
      <c r="C61" s="118">
        <f>D61</f>
        <v>138.42</v>
      </c>
      <c r="D61" s="118">
        <v>138.42</v>
      </c>
      <c r="E61" s="137"/>
    </row>
    <row r="62" spans="1:5" s="99" customFormat="1" ht="27" customHeight="1">
      <c r="A62" s="116">
        <v>2101103</v>
      </c>
      <c r="B62" s="117" t="s">
        <v>148</v>
      </c>
      <c r="C62" s="118">
        <f>D62</f>
        <v>53.19</v>
      </c>
      <c r="D62" s="118">
        <v>53.19</v>
      </c>
      <c r="E62" s="137"/>
    </row>
    <row r="63" spans="1:5" ht="27" customHeight="1">
      <c r="A63" s="110">
        <v>211</v>
      </c>
      <c r="B63" s="111" t="s">
        <v>149</v>
      </c>
      <c r="C63" s="112">
        <f>SUM(C64)</f>
        <v>595.29</v>
      </c>
      <c r="D63" s="112"/>
      <c r="E63" s="113">
        <f>SUM(E64)</f>
        <v>595.29</v>
      </c>
    </row>
    <row r="64" spans="1:5" ht="27" customHeight="1">
      <c r="A64" s="114">
        <v>21101</v>
      </c>
      <c r="B64" s="115" t="s">
        <v>150</v>
      </c>
      <c r="C64" s="112">
        <f>E64</f>
        <v>595.29</v>
      </c>
      <c r="D64" s="112"/>
      <c r="E64" s="112">
        <f>E65+E66</f>
        <v>595.29</v>
      </c>
    </row>
    <row r="65" spans="1:5" ht="27" customHeight="1">
      <c r="A65" s="116">
        <v>2110101</v>
      </c>
      <c r="B65" s="117" t="s">
        <v>151</v>
      </c>
      <c r="C65" s="118">
        <f>E65</f>
        <v>327.29</v>
      </c>
      <c r="D65" s="118"/>
      <c r="E65" s="118">
        <v>327.29</v>
      </c>
    </row>
    <row r="66" spans="1:5" ht="27" customHeight="1">
      <c r="A66" s="116">
        <v>2111408</v>
      </c>
      <c r="B66" s="117" t="s">
        <v>152</v>
      </c>
      <c r="C66" s="118">
        <f>E66</f>
        <v>268</v>
      </c>
      <c r="D66" s="119"/>
      <c r="E66" s="119">
        <v>268</v>
      </c>
    </row>
    <row r="67" spans="1:5" ht="27" customHeight="1">
      <c r="A67" s="114">
        <v>212</v>
      </c>
      <c r="B67" s="115" t="s">
        <v>153</v>
      </c>
      <c r="C67" s="112">
        <f aca="true" t="shared" si="2" ref="C67:C69">D67+E67</f>
        <v>7070.43</v>
      </c>
      <c r="D67" s="112">
        <f>D68</f>
        <v>5533.72</v>
      </c>
      <c r="E67" s="112">
        <f>E68+E72</f>
        <v>1536.71</v>
      </c>
    </row>
    <row r="68" spans="1:5" ht="27" customHeight="1">
      <c r="A68" s="114">
        <v>21201</v>
      </c>
      <c r="B68" s="115" t="s">
        <v>154</v>
      </c>
      <c r="C68" s="112">
        <f t="shared" si="2"/>
        <v>6808.67</v>
      </c>
      <c r="D68" s="112">
        <f>D69</f>
        <v>5533.72</v>
      </c>
      <c r="E68" s="112">
        <f>E69+E70+E71</f>
        <v>1274.95</v>
      </c>
    </row>
    <row r="69" spans="1:5" ht="27" customHeight="1">
      <c r="A69" s="116">
        <v>2120101</v>
      </c>
      <c r="B69" s="117" t="s">
        <v>151</v>
      </c>
      <c r="C69" s="118">
        <f t="shared" si="2"/>
        <v>6350.67</v>
      </c>
      <c r="D69" s="125">
        <f>D6-D43-D61-D62-D89</f>
        <v>5533.72</v>
      </c>
      <c r="E69" s="118">
        <v>816.95</v>
      </c>
    </row>
    <row r="70" spans="1:5" s="99" customFormat="1" ht="27" customHeight="1">
      <c r="A70" s="116">
        <v>2120104</v>
      </c>
      <c r="B70" s="117" t="s">
        <v>155</v>
      </c>
      <c r="C70" s="118">
        <f>E70</f>
        <v>160</v>
      </c>
      <c r="D70" s="119"/>
      <c r="E70" s="119">
        <v>160</v>
      </c>
    </row>
    <row r="71" spans="1:5" ht="27" customHeight="1">
      <c r="A71" s="116">
        <v>2120199</v>
      </c>
      <c r="B71" s="117" t="s">
        <v>156</v>
      </c>
      <c r="C71" s="118">
        <f>E71</f>
        <v>298</v>
      </c>
      <c r="D71" s="125"/>
      <c r="E71" s="118">
        <v>298</v>
      </c>
    </row>
    <row r="72" spans="1:5" ht="27" customHeight="1">
      <c r="A72" s="114">
        <v>21203</v>
      </c>
      <c r="B72" s="115" t="s">
        <v>157</v>
      </c>
      <c r="C72" s="112">
        <f>C73</f>
        <v>261.76</v>
      </c>
      <c r="D72" s="124"/>
      <c r="E72" s="124">
        <f>E73</f>
        <v>261.76</v>
      </c>
    </row>
    <row r="73" spans="1:5" ht="27" customHeight="1">
      <c r="A73" s="116">
        <v>2120399</v>
      </c>
      <c r="B73" s="117" t="s">
        <v>158</v>
      </c>
      <c r="C73" s="118">
        <f>E73</f>
        <v>261.76</v>
      </c>
      <c r="D73" s="125"/>
      <c r="E73" s="118">
        <v>261.76</v>
      </c>
    </row>
    <row r="74" spans="1:5" s="102" customFormat="1" ht="27" customHeight="1">
      <c r="A74" s="114">
        <v>213</v>
      </c>
      <c r="B74" s="114" t="s">
        <v>159</v>
      </c>
      <c r="C74" s="112">
        <f>E74</f>
        <v>441</v>
      </c>
      <c r="D74" s="141"/>
      <c r="E74" s="141">
        <f>E75+E80+E82</f>
        <v>441</v>
      </c>
    </row>
    <row r="75" spans="1:5" ht="27" customHeight="1">
      <c r="A75" s="114">
        <v>21301</v>
      </c>
      <c r="B75" s="114" t="s">
        <v>160</v>
      </c>
      <c r="C75" s="112">
        <f>E75</f>
        <v>341</v>
      </c>
      <c r="D75" s="112"/>
      <c r="E75" s="112">
        <f>SUM(E76:E79)</f>
        <v>341</v>
      </c>
    </row>
    <row r="76" spans="1:5" ht="27" customHeight="1">
      <c r="A76" s="116">
        <v>2130102</v>
      </c>
      <c r="B76" s="116" t="s">
        <v>97</v>
      </c>
      <c r="C76" s="118">
        <f>E76</f>
        <v>3</v>
      </c>
      <c r="D76" s="118"/>
      <c r="E76" s="118">
        <v>3</v>
      </c>
    </row>
    <row r="77" spans="1:5" ht="27" customHeight="1">
      <c r="A77" s="116">
        <v>2130108</v>
      </c>
      <c r="B77" s="116" t="s">
        <v>161</v>
      </c>
      <c r="C77" s="118">
        <f>E77</f>
        <v>80</v>
      </c>
      <c r="D77" s="118"/>
      <c r="E77" s="118">
        <v>80</v>
      </c>
    </row>
    <row r="78" spans="1:5" ht="27" customHeight="1">
      <c r="A78" s="116">
        <v>2130122</v>
      </c>
      <c r="B78" s="116" t="s">
        <v>162</v>
      </c>
      <c r="C78" s="118">
        <f>E78</f>
        <v>188</v>
      </c>
      <c r="D78" s="118"/>
      <c r="E78" s="118">
        <v>188</v>
      </c>
    </row>
    <row r="79" spans="1:5" ht="27" customHeight="1">
      <c r="A79" s="116">
        <v>2130199</v>
      </c>
      <c r="B79" s="116" t="s">
        <v>163</v>
      </c>
      <c r="C79" s="118">
        <f>E79</f>
        <v>70</v>
      </c>
      <c r="D79" s="118"/>
      <c r="E79" s="118">
        <v>70</v>
      </c>
    </row>
    <row r="80" spans="1:5" ht="27" customHeight="1">
      <c r="A80" s="114">
        <v>21303</v>
      </c>
      <c r="B80" s="114" t="s">
        <v>164</v>
      </c>
      <c r="C80" s="112">
        <f aca="true" t="shared" si="3" ref="C80:C85">E80</f>
        <v>70</v>
      </c>
      <c r="D80" s="112"/>
      <c r="E80" s="112">
        <f aca="true" t="shared" si="4" ref="E80:E85">E81</f>
        <v>70</v>
      </c>
    </row>
    <row r="81" spans="1:5" ht="27" customHeight="1">
      <c r="A81" s="116">
        <v>2130306</v>
      </c>
      <c r="B81" s="116" t="s">
        <v>165</v>
      </c>
      <c r="C81" s="118">
        <f>E81</f>
        <v>70</v>
      </c>
      <c r="D81" s="118"/>
      <c r="E81" s="118">
        <v>70</v>
      </c>
    </row>
    <row r="82" spans="1:5" ht="27" customHeight="1">
      <c r="A82" s="114">
        <v>21305</v>
      </c>
      <c r="B82" s="114" t="s">
        <v>166</v>
      </c>
      <c r="C82" s="112">
        <f t="shared" si="3"/>
        <v>30</v>
      </c>
      <c r="D82" s="112"/>
      <c r="E82" s="112">
        <f t="shared" si="4"/>
        <v>30</v>
      </c>
    </row>
    <row r="83" spans="1:5" ht="27" customHeight="1">
      <c r="A83" s="116">
        <v>2130599</v>
      </c>
      <c r="B83" s="116" t="s">
        <v>167</v>
      </c>
      <c r="C83" s="118">
        <f>E83</f>
        <v>30</v>
      </c>
      <c r="D83" s="118"/>
      <c r="E83" s="118">
        <v>30</v>
      </c>
    </row>
    <row r="84" spans="1:5" ht="27" customHeight="1">
      <c r="A84" s="114">
        <v>220</v>
      </c>
      <c r="B84" s="115" t="s">
        <v>168</v>
      </c>
      <c r="C84" s="112">
        <f t="shared" si="3"/>
        <v>327.29</v>
      </c>
      <c r="D84" s="113"/>
      <c r="E84" s="113">
        <f t="shared" si="4"/>
        <v>327.29</v>
      </c>
    </row>
    <row r="85" spans="1:5" ht="27" customHeight="1">
      <c r="A85" s="114">
        <v>22001</v>
      </c>
      <c r="B85" s="115" t="s">
        <v>169</v>
      </c>
      <c r="C85" s="112">
        <f t="shared" si="3"/>
        <v>327.29</v>
      </c>
      <c r="D85" s="113"/>
      <c r="E85" s="113">
        <f t="shared" si="4"/>
        <v>327.29</v>
      </c>
    </row>
    <row r="86" spans="1:5" ht="27" customHeight="1">
      <c r="A86" s="116">
        <v>2200106</v>
      </c>
      <c r="B86" s="117" t="s">
        <v>170</v>
      </c>
      <c r="C86" s="118">
        <f>E86</f>
        <v>327.29</v>
      </c>
      <c r="D86" s="119"/>
      <c r="E86" s="119">
        <v>327.29</v>
      </c>
    </row>
    <row r="87" spans="1:5" ht="27" customHeight="1">
      <c r="A87" s="114">
        <v>221</v>
      </c>
      <c r="B87" s="115" t="s">
        <v>171</v>
      </c>
      <c r="C87" s="112">
        <f>C88</f>
        <v>200.21</v>
      </c>
      <c r="D87" s="113">
        <f>D88</f>
        <v>200.21</v>
      </c>
      <c r="E87" s="113"/>
    </row>
    <row r="88" spans="1:5" ht="27" customHeight="1">
      <c r="A88" s="114">
        <v>22102</v>
      </c>
      <c r="B88" s="115" t="s">
        <v>172</v>
      </c>
      <c r="C88" s="112">
        <f>D88</f>
        <v>200.21</v>
      </c>
      <c r="D88" s="113">
        <f>D89</f>
        <v>200.21</v>
      </c>
      <c r="E88" s="113"/>
    </row>
    <row r="89" spans="1:5" ht="27" customHeight="1">
      <c r="A89" s="116">
        <v>2210201</v>
      </c>
      <c r="B89" s="117" t="s">
        <v>173</v>
      </c>
      <c r="C89" s="118">
        <f>D89</f>
        <v>200.21</v>
      </c>
      <c r="D89" s="119">
        <v>200.21</v>
      </c>
      <c r="E89" s="119"/>
    </row>
    <row r="90" spans="1:5" ht="27" customHeight="1">
      <c r="A90" s="114">
        <v>224</v>
      </c>
      <c r="B90" s="115" t="s">
        <v>174</v>
      </c>
      <c r="C90" s="112">
        <f aca="true" t="shared" si="5" ref="C90:C94">E90</f>
        <v>2082</v>
      </c>
      <c r="D90" s="113"/>
      <c r="E90" s="113">
        <f>E91+E94</f>
        <v>2082</v>
      </c>
    </row>
    <row r="91" spans="1:5" ht="27" customHeight="1">
      <c r="A91" s="114">
        <v>22401</v>
      </c>
      <c r="B91" s="115" t="s">
        <v>175</v>
      </c>
      <c r="C91" s="112">
        <f t="shared" si="5"/>
        <v>2062</v>
      </c>
      <c r="D91" s="113"/>
      <c r="E91" s="113">
        <f>E92+E93</f>
        <v>2062</v>
      </c>
    </row>
    <row r="92" spans="1:5" ht="27" customHeight="1">
      <c r="A92" s="116">
        <v>2240106</v>
      </c>
      <c r="B92" s="117" t="s">
        <v>176</v>
      </c>
      <c r="C92" s="118">
        <f>E92</f>
        <v>2000</v>
      </c>
      <c r="D92" s="119"/>
      <c r="E92" s="119">
        <v>2000</v>
      </c>
    </row>
    <row r="93" spans="1:5" ht="27" customHeight="1">
      <c r="A93" s="116">
        <v>2240199</v>
      </c>
      <c r="B93" s="117" t="s">
        <v>177</v>
      </c>
      <c r="C93" s="118">
        <v>62</v>
      </c>
      <c r="D93" s="119"/>
      <c r="E93" s="119">
        <v>62</v>
      </c>
    </row>
    <row r="94" spans="1:5" ht="27" customHeight="1">
      <c r="A94" s="142">
        <v>22407</v>
      </c>
      <c r="B94" s="143" t="s">
        <v>178</v>
      </c>
      <c r="C94" s="144">
        <f t="shared" si="5"/>
        <v>20</v>
      </c>
      <c r="D94" s="145"/>
      <c r="E94" s="146">
        <f>E95</f>
        <v>20</v>
      </c>
    </row>
    <row r="95" spans="1:5" s="103" customFormat="1" ht="27" customHeight="1">
      <c r="A95" s="147">
        <v>2240703</v>
      </c>
      <c r="B95" s="148" t="s">
        <v>179</v>
      </c>
      <c r="C95" s="119">
        <f>E95</f>
        <v>20</v>
      </c>
      <c r="D95" s="119"/>
      <c r="E95" s="119">
        <v>20</v>
      </c>
    </row>
    <row r="96" spans="1:5" ht="27" customHeight="1">
      <c r="A96" s="142">
        <v>227</v>
      </c>
      <c r="B96" s="143" t="s">
        <v>180</v>
      </c>
      <c r="C96" s="144">
        <f>E96</f>
        <v>30</v>
      </c>
      <c r="D96" s="145"/>
      <c r="E96" s="146">
        <v>30</v>
      </c>
    </row>
  </sheetData>
  <sheetProtection/>
  <mergeCells count="3">
    <mergeCell ref="A2:E2"/>
    <mergeCell ref="A4:B4"/>
    <mergeCell ref="C4:E4"/>
  </mergeCells>
  <conditionalFormatting sqref="B67">
    <cfRule type="expression" priority="1" dxfId="0" stopIfTrue="1">
      <formula>AND(COUNTIF($B$67,B67)&gt;1,NOT(ISBLANK(B67)))</formula>
    </cfRule>
  </conditionalFormatting>
  <conditionalFormatting sqref="B63:B66">
    <cfRule type="expression" priority="2" dxfId="0" stopIfTrue="1">
      <formula>AND(COUNTIF($B$63:$B$66,B63)&gt;1,NOT(ISBLANK(B63)))</formula>
    </cfRule>
  </conditionalFormatting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zoomScaleSheetLayoutView="100" workbookViewId="0" topLeftCell="A1">
      <selection activeCell="E16" sqref="E16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  <col min="10" max="10" width="10.57421875" style="0" bestFit="1" customWidth="1"/>
  </cols>
  <sheetData>
    <row r="1" ht="12.75" customHeight="1">
      <c r="A1" s="42" t="s">
        <v>181</v>
      </c>
    </row>
    <row r="2" spans="1:3" ht="24.75" customHeight="1">
      <c r="A2" s="79" t="s">
        <v>182</v>
      </c>
      <c r="B2" s="79"/>
      <c r="C2" s="79"/>
    </row>
    <row r="3" ht="24.75" customHeight="1">
      <c r="C3" s="44" t="s">
        <v>2</v>
      </c>
    </row>
    <row r="4" spans="1:3" ht="24.75" customHeight="1">
      <c r="A4" s="45" t="s">
        <v>183</v>
      </c>
      <c r="B4" s="46"/>
      <c r="C4" s="47" t="s">
        <v>184</v>
      </c>
    </row>
    <row r="5" spans="1:3" ht="24.75" customHeight="1">
      <c r="A5" s="80" t="s">
        <v>93</v>
      </c>
      <c r="B5" s="46" t="s">
        <v>94</v>
      </c>
      <c r="C5" s="47"/>
    </row>
    <row r="6" spans="1:3" ht="24.75" customHeight="1">
      <c r="A6" s="81"/>
      <c r="B6" s="50"/>
      <c r="C6" s="82">
        <f>C7+C17+C34</f>
        <v>6190.780000000001</v>
      </c>
    </row>
    <row r="7" spans="1:3" ht="24.75" customHeight="1">
      <c r="A7" s="81" t="s">
        <v>185</v>
      </c>
      <c r="B7" s="83" t="s">
        <v>186</v>
      </c>
      <c r="C7" s="84">
        <f>SUM(C8:C16)</f>
        <v>2703.4900000000007</v>
      </c>
    </row>
    <row r="8" spans="1:3" ht="24.75" customHeight="1">
      <c r="A8" s="85" t="s">
        <v>187</v>
      </c>
      <c r="B8" s="86" t="s">
        <v>173</v>
      </c>
      <c r="C8" s="87">
        <v>200.21</v>
      </c>
    </row>
    <row r="9" spans="1:3" ht="24.75" customHeight="1">
      <c r="A9" s="85" t="s">
        <v>188</v>
      </c>
      <c r="B9" s="86" t="s">
        <v>189</v>
      </c>
      <c r="C9" s="87">
        <v>1167.05</v>
      </c>
    </row>
    <row r="10" spans="1:3" ht="24.75" customHeight="1">
      <c r="A10" s="85" t="s">
        <v>190</v>
      </c>
      <c r="B10" s="86" t="s">
        <v>191</v>
      </c>
      <c r="C10" s="87">
        <v>495.05</v>
      </c>
    </row>
    <row r="11" spans="1:3" ht="24.75" customHeight="1">
      <c r="A11" s="85" t="s">
        <v>192</v>
      </c>
      <c r="B11" s="86" t="s">
        <v>193</v>
      </c>
      <c r="C11" s="87">
        <v>232.94</v>
      </c>
    </row>
    <row r="12" spans="1:3" ht="24.75" customHeight="1">
      <c r="A12" s="88" t="s">
        <v>194</v>
      </c>
      <c r="B12" s="86" t="s">
        <v>195</v>
      </c>
      <c r="C12" s="87">
        <v>138.42</v>
      </c>
    </row>
    <row r="13" spans="1:3" ht="24.75" customHeight="1">
      <c r="A13" s="88" t="s">
        <v>196</v>
      </c>
      <c r="B13" s="86" t="s">
        <v>197</v>
      </c>
      <c r="C13" s="87">
        <v>53.19</v>
      </c>
    </row>
    <row r="14" spans="1:3" ht="24.75" customHeight="1">
      <c r="A14" s="88" t="s">
        <v>198</v>
      </c>
      <c r="B14" s="86" t="s">
        <v>199</v>
      </c>
      <c r="C14" s="87">
        <v>265.24</v>
      </c>
    </row>
    <row r="15" spans="1:3" ht="24.75" customHeight="1">
      <c r="A15" s="85" t="s">
        <v>200</v>
      </c>
      <c r="B15" s="86" t="s">
        <v>201</v>
      </c>
      <c r="C15" s="87">
        <v>12.88</v>
      </c>
    </row>
    <row r="16" spans="1:3" ht="24.75" customHeight="1">
      <c r="A16" s="89" t="s">
        <v>202</v>
      </c>
      <c r="B16" s="86" t="s">
        <v>203</v>
      </c>
      <c r="C16" s="87">
        <v>138.51</v>
      </c>
    </row>
    <row r="17" spans="1:10" ht="24.75" customHeight="1">
      <c r="A17" s="81" t="s">
        <v>204</v>
      </c>
      <c r="B17" s="90" t="s">
        <v>205</v>
      </c>
      <c r="C17" s="91">
        <f>SUM(C18:C33)</f>
        <v>885.5799999999999</v>
      </c>
      <c r="J17" s="98"/>
    </row>
    <row r="18" spans="1:10" ht="24.75" customHeight="1">
      <c r="A18" s="85" t="s">
        <v>206</v>
      </c>
      <c r="B18" s="92" t="s">
        <v>207</v>
      </c>
      <c r="C18" s="87">
        <v>17.51</v>
      </c>
      <c r="J18" s="98"/>
    </row>
    <row r="19" spans="1:10" ht="24.75" customHeight="1">
      <c r="A19" s="85" t="s">
        <v>208</v>
      </c>
      <c r="B19" s="86" t="s">
        <v>209</v>
      </c>
      <c r="C19" s="87">
        <v>209.88</v>
      </c>
      <c r="J19" s="98"/>
    </row>
    <row r="20" spans="1:10" ht="24.75" customHeight="1">
      <c r="A20" s="88" t="s">
        <v>210</v>
      </c>
      <c r="B20" s="92" t="s">
        <v>211</v>
      </c>
      <c r="C20" s="87">
        <v>19.7</v>
      </c>
      <c r="J20" s="98"/>
    </row>
    <row r="21" spans="1:10" ht="24.75" customHeight="1">
      <c r="A21" s="85" t="s">
        <v>212</v>
      </c>
      <c r="B21" s="92" t="s">
        <v>213</v>
      </c>
      <c r="C21" s="87">
        <v>279.44</v>
      </c>
      <c r="J21" s="98"/>
    </row>
    <row r="22" spans="1:10" ht="24.75" customHeight="1">
      <c r="A22" s="85" t="s">
        <v>214</v>
      </c>
      <c r="B22" s="92" t="s">
        <v>215</v>
      </c>
      <c r="C22" s="87">
        <v>20</v>
      </c>
      <c r="J22" s="98"/>
    </row>
    <row r="23" spans="1:10" ht="24.75" customHeight="1">
      <c r="A23" s="85" t="s">
        <v>216</v>
      </c>
      <c r="B23" s="92" t="s">
        <v>217</v>
      </c>
      <c r="C23" s="87">
        <v>2</v>
      </c>
      <c r="J23" s="98"/>
    </row>
    <row r="24" spans="1:10" ht="24.75" customHeight="1">
      <c r="A24" s="85" t="s">
        <v>218</v>
      </c>
      <c r="B24" s="92" t="s">
        <v>219</v>
      </c>
      <c r="C24" s="87">
        <v>140</v>
      </c>
      <c r="J24" s="98"/>
    </row>
    <row r="25" spans="1:10" ht="24.75" customHeight="1">
      <c r="A25" s="85" t="s">
        <v>220</v>
      </c>
      <c r="B25" s="86" t="s">
        <v>221</v>
      </c>
      <c r="C25" s="87">
        <v>41.55</v>
      </c>
      <c r="J25" s="98"/>
    </row>
    <row r="26" spans="1:10" ht="24.75" customHeight="1">
      <c r="A26" s="85" t="s">
        <v>222</v>
      </c>
      <c r="B26" s="86" t="s">
        <v>223</v>
      </c>
      <c r="C26" s="87">
        <v>40.18</v>
      </c>
      <c r="J26" s="98"/>
    </row>
    <row r="27" spans="1:10" ht="24.75" customHeight="1">
      <c r="A27" s="85" t="s">
        <v>224</v>
      </c>
      <c r="B27" s="86" t="s">
        <v>225</v>
      </c>
      <c r="C27" s="87">
        <v>35</v>
      </c>
      <c r="J27" s="98"/>
    </row>
    <row r="28" spans="1:10" ht="24.75" customHeight="1">
      <c r="A28" s="85" t="s">
        <v>226</v>
      </c>
      <c r="B28" s="92" t="s">
        <v>227</v>
      </c>
      <c r="C28" s="87">
        <v>15</v>
      </c>
      <c r="J28" s="98"/>
    </row>
    <row r="29" spans="1:10" ht="24.75" customHeight="1">
      <c r="A29" s="85" t="s">
        <v>228</v>
      </c>
      <c r="B29" s="92" t="s">
        <v>229</v>
      </c>
      <c r="C29" s="87">
        <v>18.6</v>
      </c>
      <c r="J29" s="98"/>
    </row>
    <row r="30" spans="1:10" ht="21" customHeight="1">
      <c r="A30" s="85" t="s">
        <v>230</v>
      </c>
      <c r="B30" s="92" t="s">
        <v>231</v>
      </c>
      <c r="C30" s="87">
        <v>26.5</v>
      </c>
      <c r="J30" s="98"/>
    </row>
    <row r="31" spans="1:3" ht="24.75" customHeight="1">
      <c r="A31" s="85">
        <v>30202</v>
      </c>
      <c r="B31" s="86" t="s">
        <v>232</v>
      </c>
      <c r="C31" s="87">
        <v>12</v>
      </c>
    </row>
    <row r="32" spans="1:3" ht="24.75" customHeight="1">
      <c r="A32" s="85">
        <v>30217</v>
      </c>
      <c r="B32" s="86" t="s">
        <v>233</v>
      </c>
      <c r="C32" s="87">
        <v>3</v>
      </c>
    </row>
    <row r="33" spans="1:3" ht="24.75" customHeight="1">
      <c r="A33" s="93" t="s">
        <v>234</v>
      </c>
      <c r="B33" s="86" t="s">
        <v>235</v>
      </c>
      <c r="C33" s="94">
        <v>5.22</v>
      </c>
    </row>
    <row r="34" spans="1:3" ht="24.75" customHeight="1">
      <c r="A34" s="95">
        <v>303</v>
      </c>
      <c r="B34" s="95" t="s">
        <v>236</v>
      </c>
      <c r="C34" s="96">
        <f>C35</f>
        <v>2601.71</v>
      </c>
    </row>
    <row r="35" spans="1:3" ht="24.75" customHeight="1">
      <c r="A35" s="97" t="s">
        <v>237</v>
      </c>
      <c r="B35" s="97" t="s">
        <v>238</v>
      </c>
      <c r="C35" s="69">
        <v>2601.71</v>
      </c>
    </row>
  </sheetData>
  <sheetProtection/>
  <mergeCells count="3">
    <mergeCell ref="A2:C2"/>
    <mergeCell ref="A4:B4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SheetLayoutView="100" workbookViewId="0" topLeftCell="A1">
      <selection activeCell="D12" sqref="D12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42" t="s">
        <v>239</v>
      </c>
    </row>
    <row r="2" spans="1:7" ht="24.75" customHeight="1">
      <c r="A2" s="43" t="s">
        <v>240</v>
      </c>
      <c r="B2" s="43"/>
      <c r="C2" s="43"/>
      <c r="D2" s="43"/>
      <c r="E2" s="43"/>
      <c r="F2" s="43"/>
      <c r="G2" s="43"/>
    </row>
    <row r="3" spans="7:9" ht="24.75" customHeight="1">
      <c r="G3" s="44" t="s">
        <v>2</v>
      </c>
      <c r="H3" s="44"/>
      <c r="I3" s="44"/>
    </row>
    <row r="4" spans="1:9" s="64" customFormat="1" ht="24.75" customHeight="1">
      <c r="A4" s="65" t="s">
        <v>67</v>
      </c>
      <c r="B4" s="66" t="s">
        <v>241</v>
      </c>
      <c r="C4" s="66" t="s">
        <v>242</v>
      </c>
      <c r="D4" s="66"/>
      <c r="E4" s="66"/>
      <c r="F4" s="66"/>
      <c r="G4" s="66"/>
      <c r="H4" s="66" t="s">
        <v>243</v>
      </c>
      <c r="I4" s="76" t="s">
        <v>207</v>
      </c>
    </row>
    <row r="5" spans="1:9" s="64" customFormat="1" ht="24.75" customHeight="1">
      <c r="A5" s="65"/>
      <c r="B5" s="66"/>
      <c r="C5" s="66" t="s">
        <v>68</v>
      </c>
      <c r="D5" s="66" t="s">
        <v>244</v>
      </c>
      <c r="E5" s="66" t="s">
        <v>233</v>
      </c>
      <c r="F5" s="66" t="s">
        <v>245</v>
      </c>
      <c r="G5" s="67"/>
      <c r="H5" s="66"/>
      <c r="I5" s="76"/>
    </row>
    <row r="6" spans="1:9" s="64" customFormat="1" ht="24.75" customHeight="1">
      <c r="A6" s="68"/>
      <c r="B6" s="66"/>
      <c r="C6" s="66"/>
      <c r="D6" s="66"/>
      <c r="E6" s="66"/>
      <c r="F6" s="66" t="s">
        <v>246</v>
      </c>
      <c r="G6" s="66" t="s">
        <v>247</v>
      </c>
      <c r="H6" s="66"/>
      <c r="I6" s="76"/>
    </row>
    <row r="7" spans="1:9" ht="24.75" customHeight="1">
      <c r="A7" s="69" t="s">
        <v>81</v>
      </c>
      <c r="B7" s="69"/>
      <c r="C7" s="70"/>
      <c r="D7" s="70"/>
      <c r="E7" s="70"/>
      <c r="F7" s="52"/>
      <c r="G7" s="52"/>
      <c r="H7" s="50"/>
      <c r="I7" s="77"/>
    </row>
    <row r="8" spans="1:9" ht="24.75" customHeight="1">
      <c r="A8" s="71" t="s">
        <v>248</v>
      </c>
      <c r="B8" s="72">
        <v>3</v>
      </c>
      <c r="C8" s="73">
        <v>3</v>
      </c>
      <c r="D8" s="73">
        <v>0</v>
      </c>
      <c r="E8" s="73">
        <v>3</v>
      </c>
      <c r="F8" s="52"/>
      <c r="G8" s="52"/>
      <c r="H8" s="74"/>
      <c r="I8" s="78"/>
    </row>
    <row r="9" spans="1:9" ht="24.75" customHeight="1">
      <c r="A9" s="75"/>
      <c r="B9" s="74"/>
      <c r="C9" s="56"/>
      <c r="D9" s="56"/>
      <c r="E9" s="56"/>
      <c r="F9" s="56"/>
      <c r="G9" s="56"/>
      <c r="H9" s="74"/>
      <c r="I9" s="78"/>
    </row>
    <row r="10" spans="1:9" ht="24.75" customHeight="1">
      <c r="A10" s="75"/>
      <c r="B10" s="74"/>
      <c r="C10" s="56"/>
      <c r="D10" s="56"/>
      <c r="E10" s="56"/>
      <c r="F10" s="56"/>
      <c r="G10" s="56"/>
      <c r="H10" s="74"/>
      <c r="I10" s="78"/>
    </row>
    <row r="11" spans="1:9" ht="24.75" customHeight="1">
      <c r="A11" s="75"/>
      <c r="B11" s="74"/>
      <c r="C11" s="56"/>
      <c r="D11" s="56"/>
      <c r="E11" s="56"/>
      <c r="F11" s="56"/>
      <c r="G11" s="56"/>
      <c r="H11" s="74"/>
      <c r="I11" s="78"/>
    </row>
    <row r="12" spans="1:9" ht="24.75" customHeight="1">
      <c r="A12" s="75"/>
      <c r="B12" s="74"/>
      <c r="C12" s="56"/>
      <c r="D12" s="56"/>
      <c r="E12" s="56"/>
      <c r="F12" s="56"/>
      <c r="G12" s="56"/>
      <c r="H12" s="74"/>
      <c r="I12" s="78"/>
    </row>
    <row r="13" spans="1:9" ht="24.75" customHeight="1">
      <c r="A13" s="75"/>
      <c r="B13" s="74"/>
      <c r="C13" s="56"/>
      <c r="D13" s="56"/>
      <c r="E13" s="56"/>
      <c r="F13" s="56"/>
      <c r="G13" s="56"/>
      <c r="H13" s="74"/>
      <c r="I13" s="78"/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42" t="s">
        <v>249</v>
      </c>
    </row>
    <row r="2" spans="1:5" ht="24.75" customHeight="1">
      <c r="A2" s="43" t="s">
        <v>250</v>
      </c>
      <c r="B2" s="43"/>
      <c r="C2" s="43"/>
      <c r="D2" s="43"/>
      <c r="E2" s="43"/>
    </row>
    <row r="3" ht="24.75" customHeight="1">
      <c r="E3" s="44" t="s">
        <v>2</v>
      </c>
    </row>
    <row r="4" spans="1:5" ht="24.75" customHeight="1">
      <c r="A4" s="45" t="s">
        <v>92</v>
      </c>
      <c r="B4" s="46"/>
      <c r="C4" s="46" t="s">
        <v>86</v>
      </c>
      <c r="D4" s="46"/>
      <c r="E4" s="47"/>
    </row>
    <row r="5" spans="1:5" ht="24.75" customHeight="1">
      <c r="A5" s="45" t="s">
        <v>93</v>
      </c>
      <c r="B5" s="46" t="s">
        <v>94</v>
      </c>
      <c r="C5" s="46" t="s">
        <v>68</v>
      </c>
      <c r="D5" s="46" t="s">
        <v>88</v>
      </c>
      <c r="E5" s="47" t="s">
        <v>89</v>
      </c>
    </row>
    <row r="6" spans="1:5" ht="24.75" customHeight="1">
      <c r="A6" s="45"/>
      <c r="B6" s="48" t="s">
        <v>68</v>
      </c>
      <c r="C6" s="46"/>
      <c r="D6" s="46"/>
      <c r="E6" s="47"/>
    </row>
    <row r="7" spans="1:5" ht="24.75" customHeight="1">
      <c r="A7" s="49">
        <v>206</v>
      </c>
      <c r="B7" s="50" t="s">
        <v>251</v>
      </c>
      <c r="C7" s="51"/>
      <c r="D7" s="52"/>
      <c r="E7" s="53"/>
    </row>
    <row r="8" spans="1:5" ht="24.75" customHeight="1">
      <c r="A8" s="54">
        <v>20610</v>
      </c>
      <c r="B8" s="50" t="s">
        <v>252</v>
      </c>
      <c r="C8" s="55"/>
      <c r="D8" s="56"/>
      <c r="E8" s="57"/>
    </row>
    <row r="9" spans="1:5" ht="24.75" customHeight="1">
      <c r="A9" s="58">
        <v>2061001</v>
      </c>
      <c r="B9" s="59" t="s">
        <v>253</v>
      </c>
      <c r="C9" s="55"/>
      <c r="D9" s="56"/>
      <c r="E9" s="57"/>
    </row>
    <row r="10" spans="1:5" ht="24.75" customHeight="1">
      <c r="A10" s="58">
        <v>2061002</v>
      </c>
      <c r="B10" s="59" t="s">
        <v>254</v>
      </c>
      <c r="C10" s="55"/>
      <c r="D10" s="56"/>
      <c r="E10" s="57"/>
    </row>
    <row r="11" spans="1:5" ht="24.75" customHeight="1">
      <c r="A11" s="58">
        <v>2061003</v>
      </c>
      <c r="B11" s="59" t="s">
        <v>255</v>
      </c>
      <c r="C11" s="55"/>
      <c r="D11" s="56"/>
      <c r="E11" s="57"/>
    </row>
    <row r="12" spans="1:5" ht="24.75" customHeight="1">
      <c r="A12" s="60" t="s">
        <v>256</v>
      </c>
      <c r="B12" s="61" t="s">
        <v>257</v>
      </c>
      <c r="C12" s="51"/>
      <c r="D12" s="52"/>
      <c r="E12" s="53"/>
    </row>
    <row r="13" spans="1:5" ht="24.75" customHeight="1">
      <c r="A13" s="49"/>
      <c r="B13" s="59"/>
      <c r="C13" s="51"/>
      <c r="D13" s="52"/>
      <c r="E13" s="53"/>
    </row>
    <row r="14" spans="1:5" ht="24.75" customHeight="1">
      <c r="A14" s="62"/>
      <c r="B14" s="50"/>
      <c r="C14" s="51"/>
      <c r="D14" s="52"/>
      <c r="E14" s="53"/>
    </row>
    <row r="15" spans="1:5" ht="24.75" customHeight="1">
      <c r="A15" s="63"/>
      <c r="B15" s="59"/>
      <c r="C15" s="55"/>
      <c r="D15" s="56"/>
      <c r="E15" s="57"/>
    </row>
    <row r="16" spans="1:5" ht="24.75" customHeight="1">
      <c r="A16" s="62"/>
      <c r="B16" s="50"/>
      <c r="C16" s="51"/>
      <c r="D16" s="52"/>
      <c r="E16" s="53"/>
    </row>
    <row r="17" spans="1:5" ht="24.75" customHeight="1">
      <c r="A17" s="62"/>
      <c r="B17" s="50"/>
      <c r="C17" s="51"/>
      <c r="D17" s="52"/>
      <c r="E17" s="53"/>
    </row>
    <row r="18" spans="1:5" ht="24.75" customHeight="1">
      <c r="A18" s="63"/>
      <c r="B18" s="59"/>
      <c r="C18" s="55"/>
      <c r="D18" s="56"/>
      <c r="E18" s="57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A1" sqref="A1"/>
    </sheetView>
  </sheetViews>
  <sheetFormatPr defaultColWidth="10.28125" defaultRowHeight="12.75"/>
  <cols>
    <col min="1" max="1" width="28.57421875" style="9" customWidth="1"/>
    <col min="2" max="2" width="34.28125" style="10" customWidth="1"/>
    <col min="3" max="3" width="20.421875" style="9" customWidth="1"/>
    <col min="4" max="4" width="21.7109375" style="9" customWidth="1"/>
    <col min="5" max="5" width="19.7109375" style="9" customWidth="1"/>
    <col min="6" max="7" width="28.57421875" style="9" customWidth="1"/>
    <col min="8" max="8" width="20.57421875" style="9" customWidth="1"/>
    <col min="9" max="16384" width="10.28125" style="9" customWidth="1"/>
  </cols>
  <sheetData>
    <row r="1" spans="1:8" s="9" customFormat="1" ht="22.5" customHeight="1">
      <c r="A1" s="11" t="s">
        <v>258</v>
      </c>
      <c r="B1" s="12"/>
      <c r="C1" s="13"/>
      <c r="D1" s="13"/>
      <c r="E1" s="13"/>
      <c r="F1" s="13"/>
      <c r="G1" s="13"/>
      <c r="H1" s="13"/>
    </row>
    <row r="2" spans="1:8" s="9" customFormat="1" ht="24.75" customHeight="1">
      <c r="A2" s="14" t="s">
        <v>259</v>
      </c>
      <c r="B2" s="15"/>
      <c r="C2" s="16"/>
      <c r="D2" s="16"/>
      <c r="E2" s="16"/>
      <c r="F2" s="17"/>
      <c r="G2" s="17"/>
      <c r="H2" s="17"/>
    </row>
    <row r="3" spans="1:8" s="9" customFormat="1" ht="22.5" customHeight="1">
      <c r="A3" s="18"/>
      <c r="B3" s="19" t="s">
        <v>2</v>
      </c>
      <c r="C3" s="20"/>
      <c r="D3" s="20"/>
      <c r="E3" s="20"/>
      <c r="F3" s="21"/>
      <c r="G3" s="21"/>
      <c r="H3" s="21"/>
    </row>
    <row r="4" spans="1:8" s="9" customFormat="1" ht="22.5" customHeight="1">
      <c r="A4" s="22" t="s">
        <v>260</v>
      </c>
      <c r="B4" s="23"/>
      <c r="C4" s="22" t="s">
        <v>261</v>
      </c>
      <c r="D4" s="23"/>
      <c r="E4" s="23"/>
      <c r="F4" s="24"/>
      <c r="G4" s="25"/>
      <c r="H4" s="26"/>
    </row>
    <row r="5" spans="1:8" s="9" customFormat="1" ht="22.5" customHeight="1">
      <c r="A5" s="22" t="s">
        <v>93</v>
      </c>
      <c r="B5" s="22" t="s">
        <v>94</v>
      </c>
      <c r="C5" s="22" t="s">
        <v>68</v>
      </c>
      <c r="D5" s="22" t="s">
        <v>262</v>
      </c>
      <c r="E5" s="22" t="s">
        <v>89</v>
      </c>
      <c r="F5" s="24"/>
      <c r="G5" s="25"/>
      <c r="H5" s="26"/>
    </row>
    <row r="6" spans="1:8" s="9" customFormat="1" ht="22.5" customHeight="1">
      <c r="A6" s="27" t="s">
        <v>68</v>
      </c>
      <c r="B6" s="28"/>
      <c r="C6" s="29"/>
      <c r="D6" s="29"/>
      <c r="E6" s="29"/>
      <c r="F6" s="30"/>
      <c r="G6" s="31"/>
      <c r="H6" s="21"/>
    </row>
    <row r="7" spans="1:8" s="9" customFormat="1" ht="24" customHeight="1">
      <c r="A7" s="32">
        <v>22301</v>
      </c>
      <c r="B7" s="33" t="s">
        <v>263</v>
      </c>
      <c r="C7" s="29"/>
      <c r="D7" s="29"/>
      <c r="E7" s="29"/>
      <c r="F7" s="30"/>
      <c r="G7" s="31"/>
      <c r="H7" s="21"/>
    </row>
    <row r="8" spans="1:8" s="9" customFormat="1" ht="24" customHeight="1">
      <c r="A8" s="34">
        <v>22302</v>
      </c>
      <c r="B8" s="35" t="s">
        <v>264</v>
      </c>
      <c r="C8" s="36"/>
      <c r="D8" s="36"/>
      <c r="E8" s="36"/>
      <c r="F8" s="37"/>
      <c r="G8" s="13"/>
      <c r="H8" s="21"/>
    </row>
    <row r="9" spans="1:8" s="9" customFormat="1" ht="24" customHeight="1">
      <c r="A9" s="38">
        <v>22303</v>
      </c>
      <c r="B9" s="33" t="s">
        <v>265</v>
      </c>
      <c r="C9" s="39"/>
      <c r="D9" s="39"/>
      <c r="E9" s="39"/>
      <c r="F9" s="40"/>
      <c r="G9" s="13"/>
      <c r="H9" s="21"/>
    </row>
    <row r="10" spans="1:5" ht="24" customHeight="1">
      <c r="A10" s="38">
        <v>22399</v>
      </c>
      <c r="B10" s="33" t="s">
        <v>266</v>
      </c>
      <c r="C10" s="41"/>
      <c r="D10" s="41"/>
      <c r="E10" s="41"/>
    </row>
  </sheetData>
  <sheetProtection/>
  <mergeCells count="5">
    <mergeCell ref="A2:E2"/>
    <mergeCell ref="B3:E3"/>
    <mergeCell ref="A4:B4"/>
    <mergeCell ref="C4:E4"/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彼岸烟逝</cp:lastModifiedBy>
  <cp:lastPrinted>2018-01-19T00:36:22Z</cp:lastPrinted>
  <dcterms:created xsi:type="dcterms:W3CDTF">2016-01-07T23:52:00Z</dcterms:created>
  <dcterms:modified xsi:type="dcterms:W3CDTF">2023-02-21T08:43:05Z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0974344338FE4ADEB445DF329DBA5FA0</vt:lpwstr>
  </property>
</Properties>
</file>